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ひび割れ注入" sheetId="1" r:id="rId1"/>
    <sheet name="Sheet2" sheetId="2" r:id="rId2"/>
    <sheet name="Sheet3" sheetId="3" r:id="rId3"/>
  </sheets>
  <definedNames>
    <definedName name="_xlnm.Print_Area" localSheetId="0">'ひび割れ注入'!$A$1:$M$111</definedName>
  </definedNames>
  <calcPr fullCalcOnLoad="1"/>
</workbook>
</file>

<file path=xl/sharedStrings.xml><?xml version="1.0" encoding="utf-8"?>
<sst xmlns="http://schemas.openxmlformats.org/spreadsheetml/2006/main" count="264" uniqueCount="66">
  <si>
    <t>単位</t>
  </si>
  <si>
    <t>標　準　歩　掛　表</t>
  </si>
  <si>
    <t>名　　　　　称</t>
  </si>
  <si>
    <t>費　目</t>
  </si>
  <si>
    <t>数　量</t>
  </si>
  <si>
    <t>単　価</t>
  </si>
  <si>
    <t>金　　額</t>
  </si>
  <si>
    <t>備　　　考</t>
  </si>
  <si>
    <t>工　種</t>
  </si>
  <si>
    <t>規　模</t>
  </si>
  <si>
    <t>100ｍあたり</t>
  </si>
  <si>
    <t>合　　　　　計</t>
  </si>
  <si>
    <t>（1ｍあたり）</t>
  </si>
  <si>
    <t>材料費</t>
  </si>
  <si>
    <t>シール材</t>
  </si>
  <si>
    <t>注入器具</t>
  </si>
  <si>
    <t>労務費</t>
  </si>
  <si>
    <t>土木一般世話役</t>
  </si>
  <si>
    <t>特殊作業員</t>
  </si>
  <si>
    <t>普通作業員</t>
  </si>
  <si>
    <t>諸雑費</t>
  </si>
  <si>
    <t>材料費計</t>
  </si>
  <si>
    <t>労務費計</t>
  </si>
  <si>
    <t>機器材損料および消耗品等</t>
  </si>
  <si>
    <t>労務費計×5％</t>
  </si>
  <si>
    <t>本</t>
  </si>
  <si>
    <t>人</t>
  </si>
  <si>
    <t>式</t>
  </si>
  <si>
    <t>RVﾍﾟｰｽﾄ相当品</t>
  </si>
  <si>
    <t>kg</t>
  </si>
  <si>
    <t>kg</t>
  </si>
  <si>
    <t>kg</t>
  </si>
  <si>
    <t>寸　法</t>
  </si>
  <si>
    <t>無機系微粒子注入材</t>
  </si>
  <si>
    <t>低圧注入用</t>
  </si>
  <si>
    <t>100ｍ当たり</t>
  </si>
  <si>
    <t>〃</t>
  </si>
  <si>
    <t>ｱｰﾏ#600相当品</t>
  </si>
  <si>
    <t>ﾌﾟﾛｺﾝ40相当品</t>
  </si>
  <si>
    <t>　　　　〃</t>
  </si>
  <si>
    <t>平均</t>
  </si>
  <si>
    <t>ｍｍ</t>
  </si>
  <si>
    <t>幅(mm)</t>
  </si>
  <si>
    <t>深さ(mm)</t>
  </si>
  <si>
    <t>【材料標準使用量】</t>
  </si>
  <si>
    <t>浸透拡散型亜硝酸リチウム４０％水溶液</t>
  </si>
  <si>
    <t>ひび割れ幅(m)×深さ(m)×延長(m)×密度(kg/m3)×ロス率</t>
  </si>
  <si>
    <t>ｼｰﾙ幅(m)×厚み(m)×延長(m)×密度(m3)</t>
  </si>
  <si>
    <t>250ｍｍ間隔　延長(ｍ)/間隔(ｍ/本)</t>
  </si>
  <si>
    <t>密度(亜硝酸ﾘﾁｳﾑ)</t>
  </si>
  <si>
    <t>密度(無機系注入材)</t>
  </si>
  <si>
    <t>ロス率(亜硝酸ﾘﾁｳﾑ)</t>
  </si>
  <si>
    <t>ロス率(無機系注入材)</t>
  </si>
  <si>
    <t>kg/m3</t>
  </si>
  <si>
    <t>ｼｰﾙ幅</t>
  </si>
  <si>
    <t>ｼｰﾙ厚み</t>
  </si>
  <si>
    <t>密度(ｼｰﾙ材)</t>
  </si>
  <si>
    <t>注入器具の間隔</t>
  </si>
  <si>
    <t>ｍ</t>
  </si>
  <si>
    <t>　</t>
  </si>
  <si>
    <t>浸透拡散型亜硝酸ﾘﾁｳﾑ40％水溶液</t>
  </si>
  <si>
    <t>使用する亜硝酸リチウムは圧入に適した浸透拡散型を使用してください</t>
  </si>
  <si>
    <t>mm</t>
  </si>
  <si>
    <t>～</t>
  </si>
  <si>
    <t>ひび割れ注入工　【リハビリシリンダー工法】</t>
  </si>
  <si>
    <t>平成24年度
岡山県労務単価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</si>
</sst>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00_ "/>
    <numFmt numFmtId="179" formatCode="0.0_ "/>
    <numFmt numFmtId="180" formatCode="0.000_ "/>
    <numFmt numFmtId="181" formatCode="#,##0.00_ ;[Red]\-#,##0.00\ "/>
  </numFmts>
  <fonts count="46">
    <font>
      <sz val="11"/>
      <name val="ＭＳ Ｐゴシック"/>
      <family val="3"/>
    </font>
    <font>
      <sz val="6"/>
      <name val="ＭＳ Ｐゴシック"/>
      <family val="3"/>
    </font>
    <font>
      <sz val="11"/>
      <name val="MS UI Gothic"/>
      <family val="3"/>
    </font>
    <font>
      <sz val="16"/>
      <name val="MS UI Gothic"/>
      <family val="3"/>
    </font>
    <font>
      <sz val="10"/>
      <name val="MS UI Gothic"/>
      <family val="3"/>
    </font>
    <font>
      <sz val="18"/>
      <color indexed="12"/>
      <name val="MS UI Gothic"/>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MS UI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62"/>
      </left>
      <right style="thin">
        <color indexed="62"/>
      </right>
      <top style="thin">
        <color indexed="62"/>
      </top>
      <bottom style="thin">
        <color indexed="62"/>
      </bottom>
    </border>
    <border>
      <left>
        <color indexed="63"/>
      </left>
      <right>
        <color indexed="63"/>
      </right>
      <top style="thin">
        <color indexed="62"/>
      </top>
      <bottom>
        <color indexed="63"/>
      </bottom>
    </border>
    <border>
      <left style="thin"/>
      <right style="thin"/>
      <top style="thin"/>
      <bottom style="thin"/>
    </border>
    <border>
      <left style="thin"/>
      <right style="thin"/>
      <top style="thin">
        <color indexed="12"/>
      </top>
      <bottom style="thin">
        <color indexed="12"/>
      </bottom>
    </border>
    <border>
      <left style="thin">
        <color indexed="12"/>
      </left>
      <right style="thin">
        <color indexed="12"/>
      </right>
      <top style="thin">
        <color indexed="12"/>
      </top>
      <bottom style="thin">
        <color indexed="12"/>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style="thin">
        <color indexed="12"/>
      </top>
      <bottom style="thin">
        <color indexed="12"/>
      </bottom>
    </border>
    <border>
      <left>
        <color indexed="63"/>
      </left>
      <right style="thin">
        <color indexed="62"/>
      </right>
      <top style="thin">
        <color indexed="62"/>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style="thin"/>
      <right style="thin"/>
      <top style="thin"/>
      <bottom style="thin">
        <color indexed="62"/>
      </bottom>
    </border>
    <border>
      <left>
        <color indexed="63"/>
      </left>
      <right style="thin">
        <color indexed="62"/>
      </right>
      <top>
        <color indexed="63"/>
      </top>
      <bottom style="thin">
        <color indexed="62"/>
      </bottom>
    </border>
    <border>
      <left style="thin">
        <color indexed="62"/>
      </left>
      <right>
        <color indexed="63"/>
      </right>
      <top style="thin">
        <color indexed="62"/>
      </top>
      <bottom>
        <color indexed="63"/>
      </bottom>
    </border>
    <border>
      <left style="thin">
        <color indexed="12"/>
      </left>
      <right>
        <color indexed="63"/>
      </right>
      <top>
        <color indexed="63"/>
      </top>
      <bottom>
        <color indexed="63"/>
      </bottom>
    </border>
    <border>
      <left style="thin">
        <color indexed="62"/>
      </left>
      <right>
        <color indexed="63"/>
      </right>
      <top style="thin">
        <color indexed="12"/>
      </top>
      <bottom>
        <color indexed="63"/>
      </bottom>
    </border>
    <border>
      <left style="thin">
        <color indexed="62"/>
      </left>
      <right>
        <color indexed="63"/>
      </right>
      <top>
        <color indexed="63"/>
      </top>
      <bottom style="thin">
        <color indexed="12"/>
      </bottom>
    </border>
    <border>
      <left style="thin">
        <color indexed="62"/>
      </left>
      <right style="thin">
        <color indexed="62"/>
      </right>
      <top style="thin">
        <color indexed="6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80">
    <xf numFmtId="0" fontId="0" fillId="0" borderId="0" xfId="0" applyAlignment="1">
      <alignment/>
    </xf>
    <xf numFmtId="0" fontId="2" fillId="33" borderId="0" xfId="0" applyFont="1" applyFill="1" applyAlignment="1">
      <alignment/>
    </xf>
    <xf numFmtId="0" fontId="2" fillId="33" borderId="10" xfId="0" applyFont="1" applyFill="1" applyBorder="1" applyAlignment="1">
      <alignment horizontal="center"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horizontal="left" vertical="center"/>
    </xf>
    <xf numFmtId="0" fontId="2" fillId="33" borderId="13" xfId="0" applyFont="1" applyFill="1" applyBorder="1" applyAlignment="1">
      <alignment horizontal="center" vertical="center"/>
    </xf>
    <xf numFmtId="176" fontId="2" fillId="33" borderId="13" xfId="49" applyNumberFormat="1" applyFont="1" applyFill="1" applyBorder="1" applyAlignment="1">
      <alignment horizontal="center" vertical="center"/>
    </xf>
    <xf numFmtId="38" fontId="2" fillId="33" borderId="13" xfId="49" applyFont="1" applyFill="1" applyBorder="1" applyAlignment="1">
      <alignment horizontal="center" vertical="center"/>
    </xf>
    <xf numFmtId="0" fontId="4" fillId="33" borderId="13" xfId="0" applyFont="1" applyFill="1" applyBorder="1" applyAlignment="1">
      <alignment horizontal="center" vertical="center"/>
    </xf>
    <xf numFmtId="176" fontId="4" fillId="33" borderId="13" xfId="49" applyNumberFormat="1" applyFont="1" applyFill="1" applyBorder="1" applyAlignment="1">
      <alignment vertical="center"/>
    </xf>
    <xf numFmtId="38" fontId="4" fillId="33" borderId="13" xfId="49" applyFont="1" applyFill="1" applyBorder="1" applyAlignment="1">
      <alignment vertical="center"/>
    </xf>
    <xf numFmtId="0" fontId="4" fillId="33" borderId="13" xfId="0" applyFont="1" applyFill="1" applyBorder="1" applyAlignment="1">
      <alignment vertical="center"/>
    </xf>
    <xf numFmtId="38" fontId="0" fillId="33" borderId="13" xfId="49" applyNumberFormat="1" applyFont="1" applyFill="1" applyBorder="1" applyAlignment="1">
      <alignment vertical="center"/>
    </xf>
    <xf numFmtId="38" fontId="8" fillId="33" borderId="13" xfId="49" applyNumberFormat="1" applyFont="1" applyFill="1" applyBorder="1" applyAlignment="1" applyProtection="1">
      <alignment vertical="center"/>
      <protection/>
    </xf>
    <xf numFmtId="0" fontId="2" fillId="33" borderId="13" xfId="0" applyFont="1" applyFill="1" applyBorder="1" applyAlignment="1">
      <alignment vertical="center"/>
    </xf>
    <xf numFmtId="176" fontId="2" fillId="33" borderId="13" xfId="49" applyNumberFormat="1" applyFont="1" applyFill="1" applyBorder="1" applyAlignment="1">
      <alignment vertical="center"/>
    </xf>
    <xf numFmtId="38" fontId="2" fillId="33" borderId="13" xfId="49" applyFont="1" applyFill="1" applyBorder="1" applyAlignment="1">
      <alignment vertical="center"/>
    </xf>
    <xf numFmtId="0" fontId="4" fillId="33" borderId="0"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0" xfId="0" applyFont="1" applyFill="1" applyBorder="1" applyAlignment="1">
      <alignment horizontal="center" vertical="center"/>
    </xf>
    <xf numFmtId="179" fontId="4" fillId="33" borderId="0" xfId="0" applyNumberFormat="1" applyFont="1" applyFill="1" applyBorder="1" applyAlignment="1">
      <alignment horizontal="center" vertical="center"/>
    </xf>
    <xf numFmtId="0" fontId="2" fillId="33" borderId="0" xfId="0" applyFont="1" applyFill="1" applyAlignment="1">
      <alignment/>
    </xf>
    <xf numFmtId="0" fontId="2" fillId="33" borderId="15" xfId="0" applyFont="1" applyFill="1" applyBorder="1" applyAlignment="1">
      <alignment shrinkToFit="1"/>
    </xf>
    <xf numFmtId="0" fontId="2" fillId="33" borderId="16" xfId="0" applyFont="1" applyFill="1" applyBorder="1" applyAlignment="1">
      <alignment horizontal="center" vertical="center"/>
    </xf>
    <xf numFmtId="0" fontId="2" fillId="33" borderId="11" xfId="0" applyFont="1" applyFill="1" applyBorder="1" applyAlignment="1">
      <alignment horizontal="center" vertical="center"/>
    </xf>
    <xf numFmtId="40" fontId="4" fillId="33" borderId="17" xfId="49" applyNumberFormat="1" applyFont="1" applyFill="1" applyBorder="1" applyAlignment="1">
      <alignment vertical="center"/>
    </xf>
    <xf numFmtId="180" fontId="2" fillId="33" borderId="15" xfId="0" applyNumberFormat="1" applyFont="1" applyFill="1" applyBorder="1" applyAlignment="1">
      <alignment horizontal="right" shrinkToFit="1"/>
    </xf>
    <xf numFmtId="179" fontId="2" fillId="33" borderId="16" xfId="0" applyNumberFormat="1" applyFont="1" applyFill="1" applyBorder="1" applyAlignment="1">
      <alignment horizontal="center" vertical="center"/>
    </xf>
    <xf numFmtId="179" fontId="2" fillId="33" borderId="11" xfId="0" applyNumberFormat="1" applyFont="1" applyFill="1" applyBorder="1" applyAlignment="1">
      <alignment horizontal="center" vertical="center"/>
    </xf>
    <xf numFmtId="0" fontId="2" fillId="33" borderId="18" xfId="0" applyFont="1" applyFill="1" applyBorder="1" applyAlignment="1">
      <alignment vertical="center"/>
    </xf>
    <xf numFmtId="0" fontId="2" fillId="33" borderId="0" xfId="0" applyFont="1" applyFill="1" applyBorder="1" applyAlignment="1">
      <alignment vertical="center"/>
    </xf>
    <xf numFmtId="176" fontId="2" fillId="33" borderId="0" xfId="49" applyNumberFormat="1" applyFont="1" applyFill="1" applyBorder="1" applyAlignment="1">
      <alignment vertical="center"/>
    </xf>
    <xf numFmtId="38" fontId="2" fillId="33" borderId="0" xfId="49" applyFont="1" applyFill="1" applyBorder="1" applyAlignment="1">
      <alignment vertical="center"/>
    </xf>
    <xf numFmtId="0" fontId="2" fillId="33" borderId="19" xfId="0" applyFont="1" applyFill="1" applyBorder="1" applyAlignment="1">
      <alignment/>
    </xf>
    <xf numFmtId="0" fontId="2" fillId="33" borderId="20" xfId="0" applyFont="1" applyFill="1" applyBorder="1" applyAlignment="1">
      <alignment horizontal="center" vertical="center"/>
    </xf>
    <xf numFmtId="0" fontId="2" fillId="33" borderId="21" xfId="0" applyFont="1" applyFill="1" applyBorder="1" applyAlignment="1">
      <alignment/>
    </xf>
    <xf numFmtId="0" fontId="2" fillId="33" borderId="19" xfId="0" applyFont="1" applyFill="1" applyBorder="1" applyAlignment="1">
      <alignment vertical="center"/>
    </xf>
    <xf numFmtId="0" fontId="4" fillId="33" borderId="18" xfId="0" applyFont="1" applyFill="1" applyBorder="1" applyAlignment="1">
      <alignment horizontal="left" vertical="center"/>
    </xf>
    <xf numFmtId="0" fontId="2" fillId="33" borderId="18" xfId="0" applyFont="1" applyFill="1" applyBorder="1" applyAlignment="1">
      <alignment/>
    </xf>
    <xf numFmtId="0" fontId="2" fillId="33" borderId="0"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shrinkToFit="1"/>
    </xf>
    <xf numFmtId="0" fontId="2" fillId="33" borderId="25" xfId="0" applyFont="1" applyFill="1" applyBorder="1" applyAlignment="1">
      <alignment/>
    </xf>
    <xf numFmtId="38" fontId="0" fillId="33" borderId="15" xfId="49" applyNumberFormat="1" applyFont="1" applyFill="1" applyBorder="1" applyAlignment="1">
      <alignment vertical="center"/>
    </xf>
    <xf numFmtId="0" fontId="45" fillId="33" borderId="0" xfId="0" applyFont="1" applyFill="1" applyAlignment="1">
      <alignment/>
    </xf>
    <xf numFmtId="0" fontId="4" fillId="33" borderId="13" xfId="0" applyFont="1" applyFill="1" applyBorder="1" applyAlignment="1">
      <alignment horizontal="center" vertical="center"/>
    </xf>
    <xf numFmtId="0" fontId="4" fillId="33" borderId="18" xfId="0" applyFont="1" applyFill="1" applyBorder="1" applyAlignment="1">
      <alignment horizontal="left" vertical="center"/>
    </xf>
    <xf numFmtId="0" fontId="4" fillId="33" borderId="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3" xfId="0" applyFont="1" applyFill="1" applyBorder="1" applyAlignment="1">
      <alignment horizontal="center" vertical="center"/>
    </xf>
    <xf numFmtId="0" fontId="4" fillId="33" borderId="26"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shrinkToFit="1"/>
    </xf>
    <xf numFmtId="38" fontId="9" fillId="33" borderId="13" xfId="49" applyFont="1" applyFill="1" applyBorder="1" applyAlignment="1">
      <alignment horizontal="left" vertical="center" wrapText="1"/>
    </xf>
    <xf numFmtId="0" fontId="5" fillId="33" borderId="26"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7" xfId="0" applyFont="1" applyFill="1" applyBorder="1" applyAlignment="1">
      <alignment horizontal="center"/>
    </xf>
    <xf numFmtId="0" fontId="2" fillId="33" borderId="0" xfId="0" applyFont="1" applyFill="1" applyBorder="1" applyAlignment="1">
      <alignment horizontal="center"/>
    </xf>
    <xf numFmtId="0" fontId="2" fillId="33" borderId="19" xfId="0" applyFont="1" applyFill="1" applyBorder="1" applyAlignment="1">
      <alignment horizont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27"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38" fontId="9" fillId="33" borderId="13" xfId="49" applyFont="1" applyFill="1" applyBorder="1" applyAlignment="1">
      <alignment horizontal="left" vertical="center"/>
    </xf>
    <xf numFmtId="0" fontId="4" fillId="33" borderId="0" xfId="0" applyFont="1" applyFill="1" applyBorder="1" applyAlignment="1">
      <alignment horizontal="center" vertical="center"/>
    </xf>
    <xf numFmtId="38" fontId="4" fillId="0" borderId="13" xfId="49" applyFont="1" applyFill="1" applyBorder="1" applyAlignment="1">
      <alignment vertical="center"/>
    </xf>
    <xf numFmtId="0" fontId="4" fillId="0" borderId="13" xfId="0" applyFont="1" applyFill="1" applyBorder="1" applyAlignment="1">
      <alignment horizontal="left" vertical="center"/>
    </xf>
    <xf numFmtId="38" fontId="10" fillId="33" borderId="30" xfId="49"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1"/>
  <sheetViews>
    <sheetView tabSelected="1" view="pageBreakPreview" zoomScale="75" zoomScaleSheetLayoutView="75" workbookViewId="0" topLeftCell="A1">
      <selection activeCell="I4" sqref="I4:M4"/>
    </sheetView>
  </sheetViews>
  <sheetFormatPr defaultColWidth="9.00390625" defaultRowHeight="24.75" customHeight="1"/>
  <cols>
    <col min="1" max="2" width="9.00390625" style="22" customWidth="1"/>
    <col min="3" max="3" width="5.875" style="22" customWidth="1"/>
    <col min="4" max="4" width="3.625" style="22" customWidth="1"/>
    <col min="5" max="6" width="5.875" style="22" customWidth="1"/>
    <col min="7" max="7" width="5.25390625" style="22" customWidth="1"/>
    <col min="8" max="10" width="9.00390625" style="22" customWidth="1"/>
    <col min="11" max="11" width="10.00390625" style="22" bestFit="1" customWidth="1"/>
    <col min="12" max="12" width="9.00390625" style="22" customWidth="1"/>
    <col min="13" max="16384" width="9.00390625" style="1" customWidth="1"/>
  </cols>
  <sheetData>
    <row r="1" spans="1:13" ht="24.75" customHeight="1">
      <c r="A1" s="57" t="s">
        <v>1</v>
      </c>
      <c r="B1" s="58"/>
      <c r="C1" s="58"/>
      <c r="D1" s="58"/>
      <c r="E1" s="58"/>
      <c r="F1" s="58"/>
      <c r="G1" s="58"/>
      <c r="H1" s="58"/>
      <c r="I1" s="58"/>
      <c r="J1" s="58"/>
      <c r="K1" s="58"/>
      <c r="L1" s="58"/>
      <c r="M1" s="59"/>
    </row>
    <row r="2" spans="1:13" ht="24.75" customHeight="1">
      <c r="A2" s="30"/>
      <c r="B2" s="31"/>
      <c r="C2" s="31"/>
      <c r="D2" s="31"/>
      <c r="E2" s="31"/>
      <c r="F2" s="31"/>
      <c r="G2" s="31"/>
      <c r="H2" s="32"/>
      <c r="I2" s="31"/>
      <c r="J2" s="31"/>
      <c r="K2" s="33"/>
      <c r="L2" s="31"/>
      <c r="M2" s="34"/>
    </row>
    <row r="3" spans="1:13" ht="24.75" customHeight="1">
      <c r="A3" s="35" t="s">
        <v>8</v>
      </c>
      <c r="B3" s="3" t="s">
        <v>64</v>
      </c>
      <c r="C3" s="4"/>
      <c r="D3" s="4"/>
      <c r="E3" s="4"/>
      <c r="F3" s="4"/>
      <c r="G3" s="4"/>
      <c r="H3" s="5"/>
      <c r="I3" s="72"/>
      <c r="J3" s="73"/>
      <c r="K3" s="73"/>
      <c r="L3" s="73"/>
      <c r="M3" s="74"/>
    </row>
    <row r="4" spans="1:13" ht="24.75" customHeight="1">
      <c r="A4" s="66" t="s">
        <v>32</v>
      </c>
      <c r="B4" s="2" t="s">
        <v>42</v>
      </c>
      <c r="C4" s="24">
        <v>0.2</v>
      </c>
      <c r="D4" s="25" t="s">
        <v>63</v>
      </c>
      <c r="E4" s="28">
        <v>1</v>
      </c>
      <c r="F4" s="25" t="s">
        <v>40</v>
      </c>
      <c r="G4" s="26">
        <f>(E4-C4)/2+C4</f>
        <v>0.6000000000000001</v>
      </c>
      <c r="H4" s="5" t="s">
        <v>41</v>
      </c>
      <c r="I4" s="60"/>
      <c r="J4" s="61"/>
      <c r="K4" s="61"/>
      <c r="L4" s="61"/>
      <c r="M4" s="62"/>
    </row>
    <row r="5" spans="1:13" ht="24.75" customHeight="1">
      <c r="A5" s="67"/>
      <c r="B5" s="2" t="s">
        <v>43</v>
      </c>
      <c r="C5" s="68">
        <v>100</v>
      </c>
      <c r="D5" s="68"/>
      <c r="E5" s="68"/>
      <c r="F5" s="68"/>
      <c r="G5" s="68"/>
      <c r="H5" s="5" t="s">
        <v>41</v>
      </c>
      <c r="I5" s="60"/>
      <c r="J5" s="61"/>
      <c r="K5" s="61"/>
      <c r="L5" s="61"/>
      <c r="M5" s="62"/>
    </row>
    <row r="6" spans="1:13" ht="24.75" customHeight="1">
      <c r="A6" s="35" t="s">
        <v>9</v>
      </c>
      <c r="B6" s="69" t="s">
        <v>35</v>
      </c>
      <c r="C6" s="70"/>
      <c r="D6" s="70"/>
      <c r="E6" s="70"/>
      <c r="F6" s="70"/>
      <c r="G6" s="70"/>
      <c r="H6" s="71"/>
      <c r="I6" s="63"/>
      <c r="J6" s="64"/>
      <c r="K6" s="64"/>
      <c r="L6" s="64"/>
      <c r="M6" s="65"/>
    </row>
    <row r="7" spans="1:13" ht="24.75" customHeight="1">
      <c r="A7" s="30"/>
      <c r="B7" s="31"/>
      <c r="C7" s="31"/>
      <c r="D7" s="31"/>
      <c r="E7" s="31"/>
      <c r="F7" s="31"/>
      <c r="G7" s="31"/>
      <c r="H7" s="32"/>
      <c r="I7" s="31"/>
      <c r="J7" s="31"/>
      <c r="K7" s="33"/>
      <c r="L7" s="31"/>
      <c r="M7" s="34"/>
    </row>
    <row r="8" spans="1:13" ht="24.75" customHeight="1">
      <c r="A8" s="6" t="s">
        <v>3</v>
      </c>
      <c r="B8" s="51" t="s">
        <v>2</v>
      </c>
      <c r="C8" s="51"/>
      <c r="D8" s="51"/>
      <c r="E8" s="51"/>
      <c r="F8" s="51"/>
      <c r="G8" s="51"/>
      <c r="H8" s="7" t="s">
        <v>4</v>
      </c>
      <c r="I8" s="6" t="s">
        <v>0</v>
      </c>
      <c r="J8" s="6" t="s">
        <v>5</v>
      </c>
      <c r="K8" s="8" t="s">
        <v>6</v>
      </c>
      <c r="L8" s="51" t="s">
        <v>7</v>
      </c>
      <c r="M8" s="51"/>
    </row>
    <row r="9" spans="1:13" ht="24.75" customHeight="1">
      <c r="A9" s="9" t="s">
        <v>13</v>
      </c>
      <c r="B9" s="47" t="s">
        <v>60</v>
      </c>
      <c r="C9" s="47"/>
      <c r="D9" s="47"/>
      <c r="E9" s="47"/>
      <c r="F9" s="47"/>
      <c r="G9" s="47"/>
      <c r="H9" s="10">
        <f>L25</f>
        <v>9.799999999999999</v>
      </c>
      <c r="I9" s="9" t="s">
        <v>29</v>
      </c>
      <c r="J9" s="11">
        <v>3000</v>
      </c>
      <c r="K9" s="11">
        <f>IF(J9&gt;0,TRUNC(+H9*J9),"")</f>
        <v>29400</v>
      </c>
      <c r="L9" s="54" t="s">
        <v>38</v>
      </c>
      <c r="M9" s="54"/>
    </row>
    <row r="10" spans="1:13" ht="24.75" customHeight="1">
      <c r="A10" s="9" t="s">
        <v>36</v>
      </c>
      <c r="B10" s="47" t="s">
        <v>33</v>
      </c>
      <c r="C10" s="47"/>
      <c r="D10" s="47"/>
      <c r="E10" s="47"/>
      <c r="F10" s="47"/>
      <c r="G10" s="47"/>
      <c r="H10" s="10">
        <f>L26</f>
        <v>8.799999999999999</v>
      </c>
      <c r="I10" s="9" t="s">
        <v>30</v>
      </c>
      <c r="J10" s="11">
        <v>1200</v>
      </c>
      <c r="K10" s="11">
        <f>IF(J10&gt;0,TRUNC(+H10*J10),"")</f>
        <v>10560</v>
      </c>
      <c r="L10" s="54" t="s">
        <v>37</v>
      </c>
      <c r="M10" s="54"/>
    </row>
    <row r="11" spans="1:14" ht="24.75" customHeight="1">
      <c r="A11" s="9" t="s">
        <v>36</v>
      </c>
      <c r="B11" s="47" t="s">
        <v>14</v>
      </c>
      <c r="C11" s="47"/>
      <c r="D11" s="47"/>
      <c r="E11" s="47"/>
      <c r="F11" s="47"/>
      <c r="G11" s="47"/>
      <c r="H11" s="10">
        <f>L27</f>
        <v>30</v>
      </c>
      <c r="I11" s="9" t="s">
        <v>31</v>
      </c>
      <c r="J11" s="77">
        <v>681</v>
      </c>
      <c r="K11" s="11">
        <f>IF(J11&gt;0,TRUNC(+H11*J11),"")</f>
        <v>20430</v>
      </c>
      <c r="L11" s="78" t="s">
        <v>28</v>
      </c>
      <c r="M11" s="78"/>
      <c r="N11" s="46"/>
    </row>
    <row r="12" spans="1:13" ht="24.75" customHeight="1">
      <c r="A12" s="9" t="s">
        <v>36</v>
      </c>
      <c r="B12" s="47" t="s">
        <v>15</v>
      </c>
      <c r="C12" s="47"/>
      <c r="D12" s="47"/>
      <c r="E12" s="47"/>
      <c r="F12" s="47"/>
      <c r="G12" s="47"/>
      <c r="H12" s="10">
        <f>L28</f>
        <v>400</v>
      </c>
      <c r="I12" s="9" t="s">
        <v>25</v>
      </c>
      <c r="J12" s="11">
        <v>600</v>
      </c>
      <c r="K12" s="11">
        <f>IF(J12&gt;0,TRUNC(+H12*J12),"")</f>
        <v>240000</v>
      </c>
      <c r="L12" s="55" t="s">
        <v>34</v>
      </c>
      <c r="M12" s="55"/>
    </row>
    <row r="13" spans="1:13" ht="24.75" customHeight="1">
      <c r="A13" s="9"/>
      <c r="B13" s="47" t="s">
        <v>21</v>
      </c>
      <c r="C13" s="47"/>
      <c r="D13" s="47"/>
      <c r="E13" s="47"/>
      <c r="F13" s="47"/>
      <c r="G13" s="47"/>
      <c r="H13" s="10" t="s">
        <v>59</v>
      </c>
      <c r="I13" s="9"/>
      <c r="J13" s="11"/>
      <c r="K13" s="11">
        <f>SUM(K9:K12)</f>
        <v>300390</v>
      </c>
      <c r="L13" s="54"/>
      <c r="M13" s="54"/>
    </row>
    <row r="14" spans="1:13" ht="24.75" customHeight="1">
      <c r="A14" s="12"/>
      <c r="B14" s="47"/>
      <c r="C14" s="47"/>
      <c r="D14" s="47"/>
      <c r="E14" s="47"/>
      <c r="F14" s="47"/>
      <c r="G14" s="47"/>
      <c r="H14" s="10"/>
      <c r="I14" s="9"/>
      <c r="J14" s="11"/>
      <c r="K14" s="11"/>
      <c r="L14" s="54"/>
      <c r="M14" s="54"/>
    </row>
    <row r="15" spans="1:13" ht="24.75" customHeight="1">
      <c r="A15" s="9" t="s">
        <v>16</v>
      </c>
      <c r="B15" s="47" t="s">
        <v>17</v>
      </c>
      <c r="C15" s="47"/>
      <c r="D15" s="47"/>
      <c r="E15" s="47"/>
      <c r="F15" s="47"/>
      <c r="G15" s="47"/>
      <c r="H15" s="10">
        <v>6</v>
      </c>
      <c r="I15" s="9" t="s">
        <v>26</v>
      </c>
      <c r="J15" s="13">
        <f>I31</f>
        <v>16900</v>
      </c>
      <c r="K15" s="14">
        <f>IF(J15&gt;0,TRUNC(+H15*J15),"")</f>
        <v>101400</v>
      </c>
      <c r="L15" s="56" t="str">
        <f>F30</f>
        <v>平成24年度
岡山県労務単価</v>
      </c>
      <c r="M15" s="56"/>
    </row>
    <row r="16" spans="1:13" ht="24.75" customHeight="1">
      <c r="A16" s="9" t="s">
        <v>36</v>
      </c>
      <c r="B16" s="47" t="s">
        <v>18</v>
      </c>
      <c r="C16" s="47"/>
      <c r="D16" s="47"/>
      <c r="E16" s="47"/>
      <c r="F16" s="47"/>
      <c r="G16" s="47"/>
      <c r="H16" s="10">
        <v>24</v>
      </c>
      <c r="I16" s="9" t="s">
        <v>26</v>
      </c>
      <c r="J16" s="13">
        <f>I32</f>
        <v>14700</v>
      </c>
      <c r="K16" s="14">
        <f>IF(J16&gt;0,TRUNC(+H16*J16),"")</f>
        <v>352800</v>
      </c>
      <c r="L16" s="75" t="s">
        <v>39</v>
      </c>
      <c r="M16" s="75"/>
    </row>
    <row r="17" spans="1:13" ht="24.75" customHeight="1">
      <c r="A17" s="9" t="s">
        <v>36</v>
      </c>
      <c r="B17" s="47" t="s">
        <v>19</v>
      </c>
      <c r="C17" s="47"/>
      <c r="D17" s="47"/>
      <c r="E17" s="47"/>
      <c r="F17" s="47"/>
      <c r="G17" s="47"/>
      <c r="H17" s="10">
        <v>12</v>
      </c>
      <c r="I17" s="9" t="s">
        <v>26</v>
      </c>
      <c r="J17" s="13">
        <f>I33</f>
        <v>12700</v>
      </c>
      <c r="K17" s="14">
        <f>IF(J17&gt;0,TRUNC(+H17*J17),"")</f>
        <v>152400</v>
      </c>
      <c r="L17" s="75" t="s">
        <v>39</v>
      </c>
      <c r="M17" s="75"/>
    </row>
    <row r="18" spans="1:13" ht="24.75" customHeight="1">
      <c r="A18" s="12"/>
      <c r="B18" s="47" t="s">
        <v>22</v>
      </c>
      <c r="C18" s="47"/>
      <c r="D18" s="47"/>
      <c r="E18" s="47"/>
      <c r="F18" s="47"/>
      <c r="G18" s="47"/>
      <c r="H18" s="10"/>
      <c r="I18" s="9"/>
      <c r="J18" s="11"/>
      <c r="K18" s="11">
        <f>SUM(K15:K17)</f>
        <v>606600</v>
      </c>
      <c r="L18" s="54"/>
      <c r="M18" s="54"/>
    </row>
    <row r="19" spans="1:13" ht="24.75" customHeight="1">
      <c r="A19" s="12"/>
      <c r="B19" s="47"/>
      <c r="C19" s="47"/>
      <c r="D19" s="47"/>
      <c r="E19" s="47"/>
      <c r="F19" s="47"/>
      <c r="G19" s="47"/>
      <c r="H19" s="10"/>
      <c r="I19" s="9"/>
      <c r="J19" s="11"/>
      <c r="K19" s="11"/>
      <c r="L19" s="54"/>
      <c r="M19" s="54"/>
    </row>
    <row r="20" spans="1:13" ht="24.75" customHeight="1">
      <c r="A20" s="9" t="s">
        <v>20</v>
      </c>
      <c r="B20" s="47" t="s">
        <v>23</v>
      </c>
      <c r="C20" s="47"/>
      <c r="D20" s="47"/>
      <c r="E20" s="47"/>
      <c r="F20" s="47"/>
      <c r="G20" s="47"/>
      <c r="H20" s="10">
        <v>1</v>
      </c>
      <c r="I20" s="9" t="s">
        <v>27</v>
      </c>
      <c r="J20" s="11"/>
      <c r="K20" s="11">
        <f>+TRUNC(K18*0.05)</f>
        <v>30330</v>
      </c>
      <c r="L20" s="54" t="s">
        <v>24</v>
      </c>
      <c r="M20" s="54"/>
    </row>
    <row r="21" spans="1:13" ht="24.75" customHeight="1">
      <c r="A21" s="12"/>
      <c r="B21" s="47"/>
      <c r="C21" s="47"/>
      <c r="D21" s="47"/>
      <c r="E21" s="47"/>
      <c r="F21" s="47"/>
      <c r="G21" s="47"/>
      <c r="H21" s="10"/>
      <c r="I21" s="12"/>
      <c r="J21" s="11"/>
      <c r="K21" s="11"/>
      <c r="L21" s="54"/>
      <c r="M21" s="54"/>
    </row>
    <row r="22" spans="1:13" ht="24.75" customHeight="1">
      <c r="A22" s="15"/>
      <c r="B22" s="51" t="s">
        <v>11</v>
      </c>
      <c r="C22" s="51"/>
      <c r="D22" s="51"/>
      <c r="E22" s="51"/>
      <c r="F22" s="51"/>
      <c r="G22" s="51"/>
      <c r="H22" s="16"/>
      <c r="I22" s="15"/>
      <c r="J22" s="17"/>
      <c r="K22" s="17">
        <f>+K13+K18+K20</f>
        <v>937320</v>
      </c>
      <c r="L22" s="50" t="s">
        <v>10</v>
      </c>
      <c r="M22" s="50"/>
    </row>
    <row r="23" spans="1:13" ht="24.75" customHeight="1">
      <c r="A23" s="15"/>
      <c r="B23" s="51"/>
      <c r="C23" s="51"/>
      <c r="D23" s="51"/>
      <c r="E23" s="51"/>
      <c r="F23" s="51"/>
      <c r="G23" s="51"/>
      <c r="H23" s="16"/>
      <c r="I23" s="15"/>
      <c r="J23" s="17"/>
      <c r="K23" s="17">
        <f>+TRUNC(+K22/100)</f>
        <v>9373</v>
      </c>
      <c r="L23" s="50" t="s">
        <v>12</v>
      </c>
      <c r="M23" s="50"/>
    </row>
    <row r="24" spans="1:13" ht="24.75" customHeight="1">
      <c r="A24" s="52" t="s">
        <v>44</v>
      </c>
      <c r="B24" s="53"/>
      <c r="C24" s="53"/>
      <c r="D24" s="53"/>
      <c r="E24" s="53"/>
      <c r="F24" s="53"/>
      <c r="G24" s="53"/>
      <c r="H24" s="19"/>
      <c r="I24" s="19"/>
      <c r="J24" s="19"/>
      <c r="K24" s="19"/>
      <c r="L24" s="19"/>
      <c r="M24" s="36"/>
    </row>
    <row r="25" spans="1:13" ht="24.75" customHeight="1">
      <c r="A25" s="48" t="s">
        <v>45</v>
      </c>
      <c r="B25" s="49"/>
      <c r="C25" s="49"/>
      <c r="D25" s="49"/>
      <c r="E25" s="49"/>
      <c r="F25" s="49" t="s">
        <v>46</v>
      </c>
      <c r="G25" s="49"/>
      <c r="H25" s="49"/>
      <c r="I25" s="49"/>
      <c r="J25" s="49"/>
      <c r="K25" s="49"/>
      <c r="L25" s="20">
        <f>ROUNDUP((G4/1000)*(C5/1000)*100*C30*C33,1)</f>
        <v>9.799999999999999</v>
      </c>
      <c r="M25" s="37" t="s">
        <v>29</v>
      </c>
    </row>
    <row r="26" spans="1:13" ht="24.75" customHeight="1">
      <c r="A26" s="48" t="s">
        <v>33</v>
      </c>
      <c r="B26" s="49"/>
      <c r="C26" s="49"/>
      <c r="D26" s="49"/>
      <c r="E26" s="49"/>
      <c r="F26" s="49" t="s">
        <v>46</v>
      </c>
      <c r="G26" s="49"/>
      <c r="H26" s="49"/>
      <c r="I26" s="49"/>
      <c r="J26" s="49"/>
      <c r="K26" s="49"/>
      <c r="L26" s="21">
        <f>ROUNDUP((G4/1000)*(C5/1000)*100*C31*C34,1)</f>
        <v>8.799999999999999</v>
      </c>
      <c r="M26" s="37" t="s">
        <v>29</v>
      </c>
    </row>
    <row r="27" spans="1:13" ht="24.75" customHeight="1">
      <c r="A27" s="48" t="s">
        <v>14</v>
      </c>
      <c r="B27" s="49"/>
      <c r="C27" s="49"/>
      <c r="D27" s="49"/>
      <c r="E27" s="49"/>
      <c r="F27" s="49" t="s">
        <v>47</v>
      </c>
      <c r="G27" s="49"/>
      <c r="H27" s="49"/>
      <c r="I27" s="49"/>
      <c r="J27" s="49"/>
      <c r="K27" s="49"/>
      <c r="L27" s="21">
        <f>C35*C36/1000*100*C32</f>
        <v>30</v>
      </c>
      <c r="M27" s="37" t="s">
        <v>29</v>
      </c>
    </row>
    <row r="28" spans="1:13" ht="24.75" customHeight="1">
      <c r="A28" s="48" t="s">
        <v>15</v>
      </c>
      <c r="B28" s="49"/>
      <c r="C28" s="49"/>
      <c r="D28" s="49"/>
      <c r="E28" s="49"/>
      <c r="F28" s="49" t="s">
        <v>48</v>
      </c>
      <c r="G28" s="49"/>
      <c r="H28" s="49"/>
      <c r="I28" s="49"/>
      <c r="J28" s="49"/>
      <c r="K28" s="49"/>
      <c r="L28" s="20">
        <f>100/C37</f>
        <v>400</v>
      </c>
      <c r="M28" s="37" t="s">
        <v>25</v>
      </c>
    </row>
    <row r="29" spans="1:13" ht="24.75" customHeight="1">
      <c r="A29" s="38"/>
      <c r="B29" s="18"/>
      <c r="C29" s="18"/>
      <c r="D29" s="18"/>
      <c r="E29" s="18"/>
      <c r="F29" s="18"/>
      <c r="G29" s="18"/>
      <c r="H29" s="18"/>
      <c r="I29" s="18"/>
      <c r="J29" s="18"/>
      <c r="K29" s="18"/>
      <c r="L29" s="18"/>
      <c r="M29" s="34"/>
    </row>
    <row r="30" spans="1:13" ht="24.75" customHeight="1">
      <c r="A30" s="39" t="s">
        <v>49</v>
      </c>
      <c r="B30" s="40"/>
      <c r="C30" s="23">
        <v>1250</v>
      </c>
      <c r="D30" s="40" t="s">
        <v>53</v>
      </c>
      <c r="E30" s="40"/>
      <c r="F30" s="79" t="s">
        <v>65</v>
      </c>
      <c r="G30" s="79"/>
      <c r="J30" s="40"/>
      <c r="K30" s="40"/>
      <c r="L30" s="40"/>
      <c r="M30" s="34"/>
    </row>
    <row r="31" spans="1:13" ht="24.75" customHeight="1">
      <c r="A31" s="39" t="s">
        <v>50</v>
      </c>
      <c r="B31" s="40"/>
      <c r="C31" s="23">
        <v>975</v>
      </c>
      <c r="D31" s="40" t="s">
        <v>53</v>
      </c>
      <c r="E31" s="40"/>
      <c r="F31" s="76" t="s">
        <v>17</v>
      </c>
      <c r="G31" s="76"/>
      <c r="H31" s="76"/>
      <c r="I31" s="45">
        <v>16900</v>
      </c>
      <c r="J31" s="20"/>
      <c r="K31" s="20"/>
      <c r="L31" s="40"/>
      <c r="M31" s="34"/>
    </row>
    <row r="32" spans="1:13" ht="24.75" customHeight="1">
      <c r="A32" s="39" t="s">
        <v>56</v>
      </c>
      <c r="B32" s="40"/>
      <c r="C32" s="23">
        <v>2000</v>
      </c>
      <c r="D32" s="40" t="s">
        <v>53</v>
      </c>
      <c r="E32" s="40"/>
      <c r="F32" s="76" t="s">
        <v>18</v>
      </c>
      <c r="G32" s="76"/>
      <c r="H32" s="76"/>
      <c r="I32" s="45">
        <v>14700</v>
      </c>
      <c r="J32" s="20"/>
      <c r="K32" s="20"/>
      <c r="L32" s="40"/>
      <c r="M32" s="34"/>
    </row>
    <row r="33" spans="1:13" ht="24.75" customHeight="1">
      <c r="A33" s="39" t="s">
        <v>51</v>
      </c>
      <c r="B33" s="40"/>
      <c r="C33" s="23">
        <v>1.3</v>
      </c>
      <c r="D33" s="40"/>
      <c r="E33" s="40"/>
      <c r="F33" s="76" t="s">
        <v>19</v>
      </c>
      <c r="G33" s="76"/>
      <c r="H33" s="76"/>
      <c r="I33" s="45">
        <v>12700</v>
      </c>
      <c r="J33" s="20"/>
      <c r="K33" s="20"/>
      <c r="L33" s="40"/>
      <c r="M33" s="34"/>
    </row>
    <row r="34" spans="1:13" ht="24.75" customHeight="1">
      <c r="A34" s="39" t="s">
        <v>52</v>
      </c>
      <c r="B34" s="40"/>
      <c r="C34" s="23">
        <v>1.5</v>
      </c>
      <c r="D34" s="40"/>
      <c r="E34" s="40"/>
      <c r="F34" s="40"/>
      <c r="G34" s="40"/>
      <c r="H34" s="40"/>
      <c r="I34" s="40"/>
      <c r="J34" s="40"/>
      <c r="K34" s="40"/>
      <c r="L34" s="40"/>
      <c r="M34" s="34"/>
    </row>
    <row r="35" spans="1:13" ht="24.75" customHeight="1">
      <c r="A35" s="39" t="s">
        <v>54</v>
      </c>
      <c r="B35" s="40"/>
      <c r="C35" s="23">
        <v>0.15</v>
      </c>
      <c r="D35" s="40" t="s">
        <v>58</v>
      </c>
      <c r="E35" s="40"/>
      <c r="F35" s="40" t="s">
        <v>61</v>
      </c>
      <c r="G35" s="40"/>
      <c r="H35" s="40"/>
      <c r="I35" s="40"/>
      <c r="J35" s="40"/>
      <c r="K35" s="40"/>
      <c r="L35" s="40"/>
      <c r="M35" s="34"/>
    </row>
    <row r="36" spans="1:13" ht="24.75" customHeight="1">
      <c r="A36" s="39" t="s">
        <v>55</v>
      </c>
      <c r="B36" s="40"/>
      <c r="C36" s="27">
        <v>1</v>
      </c>
      <c r="D36" s="40" t="s">
        <v>62</v>
      </c>
      <c r="E36" s="40"/>
      <c r="F36" s="40"/>
      <c r="G36" s="40"/>
      <c r="H36" s="40"/>
      <c r="I36" s="40"/>
      <c r="J36" s="40"/>
      <c r="K36" s="40"/>
      <c r="L36" s="40"/>
      <c r="M36" s="34"/>
    </row>
    <row r="37" spans="1:13" ht="24.75" customHeight="1">
      <c r="A37" s="41" t="s">
        <v>57</v>
      </c>
      <c r="B37" s="42"/>
      <c r="C37" s="43">
        <v>0.25</v>
      </c>
      <c r="D37" s="42" t="s">
        <v>58</v>
      </c>
      <c r="E37" s="42"/>
      <c r="F37" s="42"/>
      <c r="G37" s="42"/>
      <c r="H37" s="42"/>
      <c r="I37" s="42"/>
      <c r="J37" s="42"/>
      <c r="K37" s="42"/>
      <c r="L37" s="42"/>
      <c r="M37" s="44"/>
    </row>
    <row r="38" spans="1:13" ht="24.75" customHeight="1">
      <c r="A38" s="57" t="s">
        <v>1</v>
      </c>
      <c r="B38" s="58"/>
      <c r="C38" s="58"/>
      <c r="D38" s="58"/>
      <c r="E38" s="58"/>
      <c r="F38" s="58"/>
      <c r="G38" s="58"/>
      <c r="H38" s="58"/>
      <c r="I38" s="58"/>
      <c r="J38" s="58"/>
      <c r="K38" s="58"/>
      <c r="L38" s="58"/>
      <c r="M38" s="59"/>
    </row>
    <row r="39" spans="1:13" ht="24.75" customHeight="1">
      <c r="A39" s="30"/>
      <c r="B39" s="31"/>
      <c r="C39" s="31"/>
      <c r="D39" s="31"/>
      <c r="E39" s="31"/>
      <c r="F39" s="31"/>
      <c r="G39" s="31"/>
      <c r="H39" s="32"/>
      <c r="I39" s="31"/>
      <c r="J39" s="31"/>
      <c r="K39" s="33"/>
      <c r="L39" s="31"/>
      <c r="M39" s="34"/>
    </row>
    <row r="40" spans="1:13" ht="24.75" customHeight="1">
      <c r="A40" s="35" t="s">
        <v>8</v>
      </c>
      <c r="B40" s="3" t="s">
        <v>64</v>
      </c>
      <c r="C40" s="4"/>
      <c r="D40" s="4"/>
      <c r="E40" s="4"/>
      <c r="F40" s="4"/>
      <c r="G40" s="4"/>
      <c r="H40" s="5"/>
      <c r="I40" s="72"/>
      <c r="J40" s="73"/>
      <c r="K40" s="73"/>
      <c r="L40" s="73"/>
      <c r="M40" s="74"/>
    </row>
    <row r="41" spans="1:13" ht="24.75" customHeight="1">
      <c r="A41" s="66" t="s">
        <v>32</v>
      </c>
      <c r="B41" s="2" t="s">
        <v>42</v>
      </c>
      <c r="C41" s="28">
        <v>1</v>
      </c>
      <c r="D41" s="29" t="s">
        <v>63</v>
      </c>
      <c r="E41" s="28">
        <v>2</v>
      </c>
      <c r="F41" s="25" t="s">
        <v>40</v>
      </c>
      <c r="G41" s="26">
        <f>(E41-C41)/2+C41</f>
        <v>1.5</v>
      </c>
      <c r="H41" s="5" t="s">
        <v>41</v>
      </c>
      <c r="I41" s="60"/>
      <c r="J41" s="61"/>
      <c r="K41" s="61"/>
      <c r="L41" s="61"/>
      <c r="M41" s="62"/>
    </row>
    <row r="42" spans="1:13" ht="24.75" customHeight="1">
      <c r="A42" s="67"/>
      <c r="B42" s="2" t="s">
        <v>43</v>
      </c>
      <c r="C42" s="68">
        <v>100</v>
      </c>
      <c r="D42" s="68"/>
      <c r="E42" s="68"/>
      <c r="F42" s="68"/>
      <c r="G42" s="68"/>
      <c r="H42" s="5" t="s">
        <v>41</v>
      </c>
      <c r="I42" s="60"/>
      <c r="J42" s="61"/>
      <c r="K42" s="61"/>
      <c r="L42" s="61"/>
      <c r="M42" s="62"/>
    </row>
    <row r="43" spans="1:13" ht="24.75" customHeight="1">
      <c r="A43" s="35" t="s">
        <v>9</v>
      </c>
      <c r="B43" s="69" t="s">
        <v>35</v>
      </c>
      <c r="C43" s="70"/>
      <c r="D43" s="70"/>
      <c r="E43" s="70"/>
      <c r="F43" s="70"/>
      <c r="G43" s="70"/>
      <c r="H43" s="71"/>
      <c r="I43" s="63"/>
      <c r="J43" s="64"/>
      <c r="K43" s="64"/>
      <c r="L43" s="64"/>
      <c r="M43" s="65"/>
    </row>
    <row r="44" spans="1:13" ht="24.75" customHeight="1">
      <c r="A44" s="30"/>
      <c r="B44" s="31"/>
      <c r="C44" s="31"/>
      <c r="D44" s="31"/>
      <c r="E44" s="31"/>
      <c r="F44" s="31"/>
      <c r="G44" s="31"/>
      <c r="H44" s="32"/>
      <c r="I44" s="31"/>
      <c r="J44" s="31"/>
      <c r="K44" s="33"/>
      <c r="L44" s="31"/>
      <c r="M44" s="34"/>
    </row>
    <row r="45" spans="1:13" ht="24.75" customHeight="1">
      <c r="A45" s="6" t="s">
        <v>3</v>
      </c>
      <c r="B45" s="51" t="s">
        <v>2</v>
      </c>
      <c r="C45" s="51"/>
      <c r="D45" s="51"/>
      <c r="E45" s="51"/>
      <c r="F45" s="51"/>
      <c r="G45" s="51"/>
      <c r="H45" s="7" t="s">
        <v>4</v>
      </c>
      <c r="I45" s="6" t="s">
        <v>0</v>
      </c>
      <c r="J45" s="6" t="s">
        <v>5</v>
      </c>
      <c r="K45" s="8" t="s">
        <v>6</v>
      </c>
      <c r="L45" s="51" t="s">
        <v>7</v>
      </c>
      <c r="M45" s="51"/>
    </row>
    <row r="46" spans="1:13" ht="24.75" customHeight="1">
      <c r="A46" s="9" t="s">
        <v>13</v>
      </c>
      <c r="B46" s="47" t="s">
        <v>60</v>
      </c>
      <c r="C46" s="47"/>
      <c r="D46" s="47"/>
      <c r="E46" s="47"/>
      <c r="F46" s="47"/>
      <c r="G46" s="47"/>
      <c r="H46" s="10">
        <f>L62</f>
        <v>24.400000000000002</v>
      </c>
      <c r="I46" s="9" t="s">
        <v>29</v>
      </c>
      <c r="J46" s="11">
        <v>3000</v>
      </c>
      <c r="K46" s="11">
        <f>IF(J46&gt;0,TRUNC(+H46*J46),"")</f>
        <v>73200</v>
      </c>
      <c r="L46" s="54" t="s">
        <v>38</v>
      </c>
      <c r="M46" s="54"/>
    </row>
    <row r="47" spans="1:13" ht="24.75" customHeight="1">
      <c r="A47" s="9" t="s">
        <v>36</v>
      </c>
      <c r="B47" s="47" t="s">
        <v>33</v>
      </c>
      <c r="C47" s="47"/>
      <c r="D47" s="47"/>
      <c r="E47" s="47"/>
      <c r="F47" s="47"/>
      <c r="G47" s="47"/>
      <c r="H47" s="10">
        <f>L63</f>
        <v>22</v>
      </c>
      <c r="I47" s="9" t="s">
        <v>29</v>
      </c>
      <c r="J47" s="11">
        <v>1200</v>
      </c>
      <c r="K47" s="11">
        <f>IF(J47&gt;0,TRUNC(+H47*J47),"")</f>
        <v>26400</v>
      </c>
      <c r="L47" s="54" t="s">
        <v>37</v>
      </c>
      <c r="M47" s="54"/>
    </row>
    <row r="48" spans="1:13" ht="24.75" customHeight="1">
      <c r="A48" s="9" t="s">
        <v>36</v>
      </c>
      <c r="B48" s="47" t="s">
        <v>14</v>
      </c>
      <c r="C48" s="47"/>
      <c r="D48" s="47"/>
      <c r="E48" s="47"/>
      <c r="F48" s="47"/>
      <c r="G48" s="47"/>
      <c r="H48" s="10">
        <f>L64</f>
        <v>30</v>
      </c>
      <c r="I48" s="9" t="s">
        <v>29</v>
      </c>
      <c r="J48" s="11">
        <v>681</v>
      </c>
      <c r="K48" s="11">
        <f>IF(J48&gt;0,TRUNC(+H48*J48),"")</f>
        <v>20430</v>
      </c>
      <c r="L48" s="54" t="s">
        <v>28</v>
      </c>
      <c r="M48" s="54"/>
    </row>
    <row r="49" spans="1:13" ht="24.75" customHeight="1">
      <c r="A49" s="9" t="s">
        <v>36</v>
      </c>
      <c r="B49" s="47" t="s">
        <v>15</v>
      </c>
      <c r="C49" s="47"/>
      <c r="D49" s="47"/>
      <c r="E49" s="47"/>
      <c r="F49" s="47"/>
      <c r="G49" s="47"/>
      <c r="H49" s="10">
        <f>L65</f>
        <v>400</v>
      </c>
      <c r="I49" s="9" t="s">
        <v>25</v>
      </c>
      <c r="J49" s="11">
        <v>600</v>
      </c>
      <c r="K49" s="11">
        <f>IF(J49&gt;0,TRUNC(+H49*J49),"")</f>
        <v>240000</v>
      </c>
      <c r="L49" s="55" t="s">
        <v>34</v>
      </c>
      <c r="M49" s="55"/>
    </row>
    <row r="50" spans="1:13" ht="24.75" customHeight="1">
      <c r="A50" s="9"/>
      <c r="B50" s="47" t="s">
        <v>21</v>
      </c>
      <c r="C50" s="47"/>
      <c r="D50" s="47"/>
      <c r="E50" s="47"/>
      <c r="F50" s="47"/>
      <c r="G50" s="47"/>
      <c r="H50" s="10" t="s">
        <v>59</v>
      </c>
      <c r="I50" s="9"/>
      <c r="J50" s="11"/>
      <c r="K50" s="11">
        <f>SUM(K46:K49)</f>
        <v>360030</v>
      </c>
      <c r="L50" s="54"/>
      <c r="M50" s="54"/>
    </row>
    <row r="51" spans="1:13" ht="24.75" customHeight="1">
      <c r="A51" s="12"/>
      <c r="B51" s="47"/>
      <c r="C51" s="47"/>
      <c r="D51" s="47"/>
      <c r="E51" s="47"/>
      <c r="F51" s="47"/>
      <c r="G51" s="47"/>
      <c r="H51" s="10"/>
      <c r="I51" s="9"/>
      <c r="J51" s="11"/>
      <c r="K51" s="11"/>
      <c r="L51" s="54"/>
      <c r="M51" s="54"/>
    </row>
    <row r="52" spans="1:13" ht="24.75" customHeight="1">
      <c r="A52" s="9" t="s">
        <v>16</v>
      </c>
      <c r="B52" s="47" t="s">
        <v>17</v>
      </c>
      <c r="C52" s="47"/>
      <c r="D52" s="47"/>
      <c r="E52" s="47"/>
      <c r="F52" s="47"/>
      <c r="G52" s="47"/>
      <c r="H52" s="10">
        <v>6</v>
      </c>
      <c r="I52" s="9" t="s">
        <v>26</v>
      </c>
      <c r="J52" s="13">
        <f>I68</f>
        <v>16900</v>
      </c>
      <c r="K52" s="14">
        <f>IF(J52&gt;0,TRUNC(+H52*J52),"")</f>
        <v>101400</v>
      </c>
      <c r="L52" s="56" t="str">
        <f>F67</f>
        <v>平成24年度
岡山県労務単価</v>
      </c>
      <c r="M52" s="56"/>
    </row>
    <row r="53" spans="1:13" ht="24.75" customHeight="1">
      <c r="A53" s="9" t="s">
        <v>36</v>
      </c>
      <c r="B53" s="47" t="s">
        <v>18</v>
      </c>
      <c r="C53" s="47"/>
      <c r="D53" s="47"/>
      <c r="E53" s="47"/>
      <c r="F53" s="47"/>
      <c r="G53" s="47"/>
      <c r="H53" s="10">
        <v>24</v>
      </c>
      <c r="I53" s="9" t="s">
        <v>26</v>
      </c>
      <c r="J53" s="13">
        <f>I69</f>
        <v>14700</v>
      </c>
      <c r="K53" s="14">
        <f>IF(J53&gt;0,TRUNC(+H53*J53),"")</f>
        <v>352800</v>
      </c>
      <c r="L53" s="75" t="s">
        <v>39</v>
      </c>
      <c r="M53" s="75"/>
    </row>
    <row r="54" spans="1:13" ht="24.75" customHeight="1">
      <c r="A54" s="9" t="s">
        <v>36</v>
      </c>
      <c r="B54" s="47" t="s">
        <v>19</v>
      </c>
      <c r="C54" s="47"/>
      <c r="D54" s="47"/>
      <c r="E54" s="47"/>
      <c r="F54" s="47"/>
      <c r="G54" s="47"/>
      <c r="H54" s="10">
        <v>12</v>
      </c>
      <c r="I54" s="9" t="s">
        <v>26</v>
      </c>
      <c r="J54" s="13">
        <f>I70</f>
        <v>12700</v>
      </c>
      <c r="K54" s="14">
        <f>IF(J54&gt;0,TRUNC(+H54*J54),"")</f>
        <v>152400</v>
      </c>
      <c r="L54" s="75" t="s">
        <v>39</v>
      </c>
      <c r="M54" s="75"/>
    </row>
    <row r="55" spans="1:13" ht="24.75" customHeight="1">
      <c r="A55" s="12"/>
      <c r="B55" s="47" t="s">
        <v>22</v>
      </c>
      <c r="C55" s="47"/>
      <c r="D55" s="47"/>
      <c r="E55" s="47"/>
      <c r="F55" s="47"/>
      <c r="G55" s="47"/>
      <c r="H55" s="10"/>
      <c r="I55" s="9"/>
      <c r="J55" s="11"/>
      <c r="K55" s="11">
        <f>SUM(K52:K54)</f>
        <v>606600</v>
      </c>
      <c r="L55" s="54"/>
      <c r="M55" s="54"/>
    </row>
    <row r="56" spans="1:13" ht="24.75" customHeight="1">
      <c r="A56" s="12"/>
      <c r="B56" s="47"/>
      <c r="C56" s="47"/>
      <c r="D56" s="47"/>
      <c r="E56" s="47"/>
      <c r="F56" s="47"/>
      <c r="G56" s="47"/>
      <c r="H56" s="10"/>
      <c r="I56" s="9"/>
      <c r="J56" s="11"/>
      <c r="K56" s="11"/>
      <c r="L56" s="54"/>
      <c r="M56" s="54"/>
    </row>
    <row r="57" spans="1:13" ht="24.75" customHeight="1">
      <c r="A57" s="9" t="s">
        <v>20</v>
      </c>
      <c r="B57" s="47" t="s">
        <v>23</v>
      </c>
      <c r="C57" s="47"/>
      <c r="D57" s="47"/>
      <c r="E57" s="47"/>
      <c r="F57" s="47"/>
      <c r="G57" s="47"/>
      <c r="H57" s="10">
        <v>1</v>
      </c>
      <c r="I57" s="9" t="s">
        <v>27</v>
      </c>
      <c r="J57" s="11"/>
      <c r="K57" s="11">
        <f>+TRUNC(K55*0.05)</f>
        <v>30330</v>
      </c>
      <c r="L57" s="54" t="s">
        <v>24</v>
      </c>
      <c r="M57" s="54"/>
    </row>
    <row r="58" spans="1:13" ht="24.75" customHeight="1">
      <c r="A58" s="12"/>
      <c r="B58" s="47"/>
      <c r="C58" s="47"/>
      <c r="D58" s="47"/>
      <c r="E58" s="47"/>
      <c r="F58" s="47"/>
      <c r="G58" s="47"/>
      <c r="H58" s="10"/>
      <c r="I58" s="12"/>
      <c r="J58" s="11"/>
      <c r="K58" s="11"/>
      <c r="L58" s="54"/>
      <c r="M58" s="54"/>
    </row>
    <row r="59" spans="1:13" ht="24.75" customHeight="1">
      <c r="A59" s="15"/>
      <c r="B59" s="51" t="s">
        <v>11</v>
      </c>
      <c r="C59" s="51"/>
      <c r="D59" s="51"/>
      <c r="E59" s="51"/>
      <c r="F59" s="51"/>
      <c r="G59" s="51"/>
      <c r="H59" s="16"/>
      <c r="I59" s="15"/>
      <c r="J59" s="17"/>
      <c r="K59" s="17">
        <f>+K50+K55+K57</f>
        <v>996960</v>
      </c>
      <c r="L59" s="50" t="s">
        <v>10</v>
      </c>
      <c r="M59" s="50"/>
    </row>
    <row r="60" spans="1:13" ht="24.75" customHeight="1">
      <c r="A60" s="15"/>
      <c r="B60" s="51"/>
      <c r="C60" s="51"/>
      <c r="D60" s="51"/>
      <c r="E60" s="51"/>
      <c r="F60" s="51"/>
      <c r="G60" s="51"/>
      <c r="H60" s="16"/>
      <c r="I60" s="15"/>
      <c r="J60" s="17"/>
      <c r="K60" s="17">
        <f>+TRUNC(+K59/100)</f>
        <v>9969</v>
      </c>
      <c r="L60" s="50" t="s">
        <v>12</v>
      </c>
      <c r="M60" s="50"/>
    </row>
    <row r="61" spans="1:13" ht="24.75" customHeight="1">
      <c r="A61" s="52" t="s">
        <v>44</v>
      </c>
      <c r="B61" s="53"/>
      <c r="C61" s="53"/>
      <c r="D61" s="53"/>
      <c r="E61" s="53"/>
      <c r="F61" s="53"/>
      <c r="G61" s="53"/>
      <c r="H61" s="19"/>
      <c r="I61" s="19"/>
      <c r="J61" s="19"/>
      <c r="K61" s="19"/>
      <c r="L61" s="19"/>
      <c r="M61" s="36"/>
    </row>
    <row r="62" spans="1:13" ht="24.75" customHeight="1">
      <c r="A62" s="48" t="s">
        <v>45</v>
      </c>
      <c r="B62" s="49"/>
      <c r="C62" s="49"/>
      <c r="D62" s="49"/>
      <c r="E62" s="49"/>
      <c r="F62" s="49" t="s">
        <v>46</v>
      </c>
      <c r="G62" s="49"/>
      <c r="H62" s="49"/>
      <c r="I62" s="49"/>
      <c r="J62" s="49"/>
      <c r="K62" s="49"/>
      <c r="L62" s="20">
        <f>ROUNDUP((G41/1000)*(C42/1000)*100*C67*C70,1)</f>
        <v>24.400000000000002</v>
      </c>
      <c r="M62" s="37" t="s">
        <v>29</v>
      </c>
    </row>
    <row r="63" spans="1:13" ht="24.75" customHeight="1">
      <c r="A63" s="48" t="s">
        <v>33</v>
      </c>
      <c r="B63" s="49"/>
      <c r="C63" s="49"/>
      <c r="D63" s="49"/>
      <c r="E63" s="49"/>
      <c r="F63" s="49" t="s">
        <v>46</v>
      </c>
      <c r="G63" s="49"/>
      <c r="H63" s="49"/>
      <c r="I63" s="49"/>
      <c r="J63" s="49"/>
      <c r="K63" s="49"/>
      <c r="L63" s="21">
        <f>ROUNDUP((G41/1000)*(C42/1000)*100*C68*C71,1)</f>
        <v>22</v>
      </c>
      <c r="M63" s="37" t="s">
        <v>29</v>
      </c>
    </row>
    <row r="64" spans="1:13" ht="24.75" customHeight="1">
      <c r="A64" s="48" t="s">
        <v>14</v>
      </c>
      <c r="B64" s="49"/>
      <c r="C64" s="49"/>
      <c r="D64" s="49"/>
      <c r="E64" s="49"/>
      <c r="F64" s="49" t="s">
        <v>47</v>
      </c>
      <c r="G64" s="49"/>
      <c r="H64" s="49"/>
      <c r="I64" s="49"/>
      <c r="J64" s="49"/>
      <c r="K64" s="49"/>
      <c r="L64" s="21">
        <f>C72*C73/1000*100*C69</f>
        <v>30</v>
      </c>
      <c r="M64" s="37" t="s">
        <v>29</v>
      </c>
    </row>
    <row r="65" spans="1:13" ht="24.75" customHeight="1">
      <c r="A65" s="48" t="s">
        <v>15</v>
      </c>
      <c r="B65" s="49"/>
      <c r="C65" s="49"/>
      <c r="D65" s="49"/>
      <c r="E65" s="49"/>
      <c r="F65" s="49" t="s">
        <v>48</v>
      </c>
      <c r="G65" s="49"/>
      <c r="H65" s="49"/>
      <c r="I65" s="49"/>
      <c r="J65" s="49"/>
      <c r="K65" s="49"/>
      <c r="L65" s="20">
        <f>100/C74</f>
        <v>400</v>
      </c>
      <c r="M65" s="37" t="s">
        <v>25</v>
      </c>
    </row>
    <row r="66" spans="1:13" ht="24.75" customHeight="1">
      <c r="A66" s="38"/>
      <c r="B66" s="18"/>
      <c r="C66" s="18"/>
      <c r="D66" s="18"/>
      <c r="E66" s="18"/>
      <c r="F66" s="18"/>
      <c r="G66" s="18"/>
      <c r="H66" s="18"/>
      <c r="I66" s="18"/>
      <c r="J66" s="18"/>
      <c r="K66" s="18"/>
      <c r="L66" s="18"/>
      <c r="M66" s="34"/>
    </row>
    <row r="67" spans="1:13" ht="24.75" customHeight="1">
      <c r="A67" s="39" t="s">
        <v>49</v>
      </c>
      <c r="B67" s="40"/>
      <c r="C67" s="23">
        <v>1250</v>
      </c>
      <c r="D67" s="40" t="s">
        <v>53</v>
      </c>
      <c r="E67" s="40"/>
      <c r="F67" s="79" t="s">
        <v>65</v>
      </c>
      <c r="G67" s="79"/>
      <c r="J67" s="40"/>
      <c r="K67" s="40"/>
      <c r="L67" s="40"/>
      <c r="M67" s="34"/>
    </row>
    <row r="68" spans="1:13" ht="24.75" customHeight="1">
      <c r="A68" s="39" t="s">
        <v>50</v>
      </c>
      <c r="B68" s="40"/>
      <c r="C68" s="23">
        <v>975</v>
      </c>
      <c r="D68" s="40" t="s">
        <v>53</v>
      </c>
      <c r="E68" s="40"/>
      <c r="F68" s="76" t="s">
        <v>17</v>
      </c>
      <c r="G68" s="76"/>
      <c r="H68" s="76"/>
      <c r="I68" s="45">
        <v>16900</v>
      </c>
      <c r="J68" s="20"/>
      <c r="K68" s="20"/>
      <c r="L68" s="40"/>
      <c r="M68" s="34"/>
    </row>
    <row r="69" spans="1:13" ht="24.75" customHeight="1">
      <c r="A69" s="39" t="s">
        <v>56</v>
      </c>
      <c r="B69" s="40"/>
      <c r="C69" s="23">
        <v>2000</v>
      </c>
      <c r="D69" s="40" t="s">
        <v>53</v>
      </c>
      <c r="E69" s="40"/>
      <c r="F69" s="76" t="s">
        <v>18</v>
      </c>
      <c r="G69" s="76"/>
      <c r="H69" s="76"/>
      <c r="I69" s="45">
        <v>14700</v>
      </c>
      <c r="J69" s="20"/>
      <c r="K69" s="20"/>
      <c r="L69" s="40"/>
      <c r="M69" s="34"/>
    </row>
    <row r="70" spans="1:13" ht="24.75" customHeight="1">
      <c r="A70" s="39" t="s">
        <v>51</v>
      </c>
      <c r="B70" s="40"/>
      <c r="C70" s="23">
        <v>1.3</v>
      </c>
      <c r="D70" s="40"/>
      <c r="E70" s="40"/>
      <c r="F70" s="76" t="s">
        <v>19</v>
      </c>
      <c r="G70" s="76"/>
      <c r="H70" s="76"/>
      <c r="I70" s="45">
        <v>12700</v>
      </c>
      <c r="J70" s="20"/>
      <c r="K70" s="20"/>
      <c r="L70" s="40"/>
      <c r="M70" s="34"/>
    </row>
    <row r="71" spans="1:13" ht="24.75" customHeight="1">
      <c r="A71" s="39" t="s">
        <v>52</v>
      </c>
      <c r="B71" s="40"/>
      <c r="C71" s="23">
        <v>1.5</v>
      </c>
      <c r="D71" s="40"/>
      <c r="E71" s="40"/>
      <c r="F71" s="40"/>
      <c r="G71" s="40"/>
      <c r="H71" s="40"/>
      <c r="I71" s="40"/>
      <c r="J71" s="40"/>
      <c r="K71" s="40"/>
      <c r="L71" s="40"/>
      <c r="M71" s="34"/>
    </row>
    <row r="72" spans="1:13" ht="24.75" customHeight="1">
      <c r="A72" s="39" t="s">
        <v>54</v>
      </c>
      <c r="B72" s="40"/>
      <c r="C72" s="23">
        <v>0.15</v>
      </c>
      <c r="D72" s="40" t="s">
        <v>58</v>
      </c>
      <c r="E72" s="40"/>
      <c r="F72" s="40" t="s">
        <v>61</v>
      </c>
      <c r="G72" s="40"/>
      <c r="H72" s="40"/>
      <c r="I72" s="40"/>
      <c r="J72" s="40"/>
      <c r="K72" s="40"/>
      <c r="L72" s="40"/>
      <c r="M72" s="34"/>
    </row>
    <row r="73" spans="1:13" ht="24.75" customHeight="1">
      <c r="A73" s="39" t="s">
        <v>55</v>
      </c>
      <c r="B73" s="40"/>
      <c r="C73" s="27">
        <v>1</v>
      </c>
      <c r="D73" s="40" t="s">
        <v>62</v>
      </c>
      <c r="E73" s="40"/>
      <c r="F73" s="40"/>
      <c r="G73" s="40"/>
      <c r="H73" s="40"/>
      <c r="I73" s="40"/>
      <c r="J73" s="40"/>
      <c r="K73" s="40"/>
      <c r="L73" s="40"/>
      <c r="M73" s="34"/>
    </row>
    <row r="74" spans="1:13" ht="24.75" customHeight="1">
      <c r="A74" s="41" t="s">
        <v>57</v>
      </c>
      <c r="B74" s="42"/>
      <c r="C74" s="43">
        <v>0.25</v>
      </c>
      <c r="D74" s="42" t="s">
        <v>58</v>
      </c>
      <c r="E74" s="42"/>
      <c r="F74" s="42"/>
      <c r="G74" s="42"/>
      <c r="H74" s="42"/>
      <c r="I74" s="42"/>
      <c r="J74" s="42"/>
      <c r="K74" s="42"/>
      <c r="L74" s="42"/>
      <c r="M74" s="44"/>
    </row>
    <row r="75" spans="1:13" ht="24.75" customHeight="1">
      <c r="A75" s="57" t="s">
        <v>1</v>
      </c>
      <c r="B75" s="58"/>
      <c r="C75" s="58"/>
      <c r="D75" s="58"/>
      <c r="E75" s="58"/>
      <c r="F75" s="58"/>
      <c r="G75" s="58"/>
      <c r="H75" s="58"/>
      <c r="I75" s="58"/>
      <c r="J75" s="58"/>
      <c r="K75" s="58"/>
      <c r="L75" s="58"/>
      <c r="M75" s="59"/>
    </row>
    <row r="76" spans="1:13" ht="24.75" customHeight="1">
      <c r="A76" s="30"/>
      <c r="B76" s="31"/>
      <c r="C76" s="31"/>
      <c r="D76" s="31"/>
      <c r="E76" s="31"/>
      <c r="F76" s="31"/>
      <c r="G76" s="31"/>
      <c r="H76" s="32"/>
      <c r="I76" s="31"/>
      <c r="J76" s="31"/>
      <c r="K76" s="33"/>
      <c r="L76" s="31"/>
      <c r="M76" s="34"/>
    </row>
    <row r="77" spans="1:13" ht="24.75" customHeight="1">
      <c r="A77" s="35" t="s">
        <v>8</v>
      </c>
      <c r="B77" s="3" t="s">
        <v>64</v>
      </c>
      <c r="C77" s="4"/>
      <c r="D77" s="4"/>
      <c r="E77" s="4"/>
      <c r="F77" s="4"/>
      <c r="G77" s="4"/>
      <c r="H77" s="5"/>
      <c r="I77" s="72"/>
      <c r="J77" s="73"/>
      <c r="K77" s="73"/>
      <c r="L77" s="73"/>
      <c r="M77" s="74"/>
    </row>
    <row r="78" spans="1:13" ht="24.75" customHeight="1">
      <c r="A78" s="66" t="s">
        <v>32</v>
      </c>
      <c r="B78" s="2" t="s">
        <v>42</v>
      </c>
      <c r="C78" s="28">
        <v>2</v>
      </c>
      <c r="D78" s="29" t="s">
        <v>63</v>
      </c>
      <c r="E78" s="28">
        <v>5</v>
      </c>
      <c r="F78" s="25" t="s">
        <v>40</v>
      </c>
      <c r="G78" s="26">
        <f>(E78-C78)/2+C78</f>
        <v>3.5</v>
      </c>
      <c r="H78" s="5" t="s">
        <v>41</v>
      </c>
      <c r="I78" s="60"/>
      <c r="J78" s="61"/>
      <c r="K78" s="61"/>
      <c r="L78" s="61"/>
      <c r="M78" s="62"/>
    </row>
    <row r="79" spans="1:13" ht="24.75" customHeight="1">
      <c r="A79" s="67"/>
      <c r="B79" s="2" t="s">
        <v>43</v>
      </c>
      <c r="C79" s="68">
        <v>200</v>
      </c>
      <c r="D79" s="68"/>
      <c r="E79" s="68"/>
      <c r="F79" s="68"/>
      <c r="G79" s="68"/>
      <c r="H79" s="5" t="s">
        <v>41</v>
      </c>
      <c r="I79" s="60"/>
      <c r="J79" s="61"/>
      <c r="K79" s="61"/>
      <c r="L79" s="61"/>
      <c r="M79" s="62"/>
    </row>
    <row r="80" spans="1:13" ht="24.75" customHeight="1">
      <c r="A80" s="35" t="s">
        <v>9</v>
      </c>
      <c r="B80" s="69" t="s">
        <v>35</v>
      </c>
      <c r="C80" s="70"/>
      <c r="D80" s="70"/>
      <c r="E80" s="70"/>
      <c r="F80" s="70"/>
      <c r="G80" s="70"/>
      <c r="H80" s="71"/>
      <c r="I80" s="63"/>
      <c r="J80" s="64"/>
      <c r="K80" s="64"/>
      <c r="L80" s="64"/>
      <c r="M80" s="65"/>
    </row>
    <row r="81" spans="1:13" ht="24.75" customHeight="1">
      <c r="A81" s="30"/>
      <c r="B81" s="31"/>
      <c r="C81" s="31"/>
      <c r="D81" s="31"/>
      <c r="E81" s="31"/>
      <c r="F81" s="31"/>
      <c r="G81" s="31"/>
      <c r="H81" s="32"/>
      <c r="I81" s="31"/>
      <c r="J81" s="31"/>
      <c r="K81" s="33"/>
      <c r="L81" s="31"/>
      <c r="M81" s="34"/>
    </row>
    <row r="82" spans="1:13" ht="24.75" customHeight="1">
      <c r="A82" s="6" t="s">
        <v>3</v>
      </c>
      <c r="B82" s="51" t="s">
        <v>2</v>
      </c>
      <c r="C82" s="51"/>
      <c r="D82" s="51"/>
      <c r="E82" s="51"/>
      <c r="F82" s="51"/>
      <c r="G82" s="51"/>
      <c r="H82" s="7" t="s">
        <v>4</v>
      </c>
      <c r="I82" s="6" t="s">
        <v>0</v>
      </c>
      <c r="J82" s="6" t="s">
        <v>5</v>
      </c>
      <c r="K82" s="8" t="s">
        <v>6</v>
      </c>
      <c r="L82" s="51" t="s">
        <v>7</v>
      </c>
      <c r="M82" s="51"/>
    </row>
    <row r="83" spans="1:13" ht="24.75" customHeight="1">
      <c r="A83" s="9" t="s">
        <v>13</v>
      </c>
      <c r="B83" s="47" t="s">
        <v>60</v>
      </c>
      <c r="C83" s="47"/>
      <c r="D83" s="47"/>
      <c r="E83" s="47"/>
      <c r="F83" s="47"/>
      <c r="G83" s="47"/>
      <c r="H83" s="10">
        <f>L99</f>
        <v>113.8</v>
      </c>
      <c r="I83" s="9" t="s">
        <v>29</v>
      </c>
      <c r="J83" s="11">
        <v>3000</v>
      </c>
      <c r="K83" s="11">
        <f>IF(J83&gt;0,TRUNC(+H83*J83),"")</f>
        <v>341400</v>
      </c>
      <c r="L83" s="54" t="s">
        <v>38</v>
      </c>
      <c r="M83" s="54"/>
    </row>
    <row r="84" spans="1:13" ht="24.75" customHeight="1">
      <c r="A84" s="9" t="s">
        <v>36</v>
      </c>
      <c r="B84" s="47" t="s">
        <v>33</v>
      </c>
      <c r="C84" s="47"/>
      <c r="D84" s="47"/>
      <c r="E84" s="47"/>
      <c r="F84" s="47"/>
      <c r="G84" s="47"/>
      <c r="H84" s="10">
        <f>L100</f>
        <v>102.39999999999999</v>
      </c>
      <c r="I84" s="9" t="s">
        <v>29</v>
      </c>
      <c r="J84" s="11">
        <v>1200</v>
      </c>
      <c r="K84" s="11">
        <f>IF(J84&gt;0,TRUNC(+H84*J84),"")</f>
        <v>122880</v>
      </c>
      <c r="L84" s="54" t="s">
        <v>37</v>
      </c>
      <c r="M84" s="54"/>
    </row>
    <row r="85" spans="1:13" ht="24.75" customHeight="1">
      <c r="A85" s="9" t="s">
        <v>36</v>
      </c>
      <c r="B85" s="47" t="s">
        <v>14</v>
      </c>
      <c r="C85" s="47"/>
      <c r="D85" s="47"/>
      <c r="E85" s="47"/>
      <c r="F85" s="47"/>
      <c r="G85" s="47"/>
      <c r="H85" s="10">
        <f>L101</f>
        <v>30</v>
      </c>
      <c r="I85" s="9" t="s">
        <v>29</v>
      </c>
      <c r="J85" s="11">
        <v>681</v>
      </c>
      <c r="K85" s="11">
        <f>IF(J85&gt;0,TRUNC(+H85*J85),"")</f>
        <v>20430</v>
      </c>
      <c r="L85" s="54" t="s">
        <v>28</v>
      </c>
      <c r="M85" s="54"/>
    </row>
    <row r="86" spans="1:13" ht="24.75" customHeight="1">
      <c r="A86" s="9" t="s">
        <v>36</v>
      </c>
      <c r="B86" s="47" t="s">
        <v>15</v>
      </c>
      <c r="C86" s="47"/>
      <c r="D86" s="47"/>
      <c r="E86" s="47"/>
      <c r="F86" s="47"/>
      <c r="G86" s="47"/>
      <c r="H86" s="10">
        <f>L102</f>
        <v>400</v>
      </c>
      <c r="I86" s="9" t="s">
        <v>25</v>
      </c>
      <c r="J86" s="11">
        <v>600</v>
      </c>
      <c r="K86" s="11">
        <f>IF(J86&gt;0,TRUNC(+H86*J86),"")</f>
        <v>240000</v>
      </c>
      <c r="L86" s="55" t="s">
        <v>34</v>
      </c>
      <c r="M86" s="55"/>
    </row>
    <row r="87" spans="1:13" ht="24.75" customHeight="1">
      <c r="A87" s="9"/>
      <c r="B87" s="47" t="s">
        <v>21</v>
      </c>
      <c r="C87" s="47"/>
      <c r="D87" s="47"/>
      <c r="E87" s="47"/>
      <c r="F87" s="47"/>
      <c r="G87" s="47"/>
      <c r="H87" s="10" t="s">
        <v>59</v>
      </c>
      <c r="I87" s="9"/>
      <c r="J87" s="11"/>
      <c r="K87" s="11">
        <f>SUM(K83:K86)</f>
        <v>724710</v>
      </c>
      <c r="L87" s="54"/>
      <c r="M87" s="54"/>
    </row>
    <row r="88" spans="1:13" ht="24.75" customHeight="1">
      <c r="A88" s="12"/>
      <c r="B88" s="47"/>
      <c r="C88" s="47"/>
      <c r="D88" s="47"/>
      <c r="E88" s="47"/>
      <c r="F88" s="47"/>
      <c r="G88" s="47"/>
      <c r="H88" s="10"/>
      <c r="I88" s="9"/>
      <c r="J88" s="11"/>
      <c r="K88" s="11"/>
      <c r="L88" s="54"/>
      <c r="M88" s="54"/>
    </row>
    <row r="89" spans="1:13" ht="24.75" customHeight="1">
      <c r="A89" s="9" t="s">
        <v>16</v>
      </c>
      <c r="B89" s="47" t="s">
        <v>17</v>
      </c>
      <c r="C89" s="47"/>
      <c r="D89" s="47"/>
      <c r="E89" s="47"/>
      <c r="F89" s="47"/>
      <c r="G89" s="47"/>
      <c r="H89" s="10">
        <v>7</v>
      </c>
      <c r="I89" s="9" t="s">
        <v>26</v>
      </c>
      <c r="J89" s="13">
        <f>I105</f>
        <v>16900</v>
      </c>
      <c r="K89" s="14">
        <f>IF(J89&gt;0,TRUNC(+H89*J89),"")</f>
        <v>118300</v>
      </c>
      <c r="L89" s="56" t="str">
        <f>F104</f>
        <v>平成24年度
岡山県労務単価</v>
      </c>
      <c r="M89" s="56"/>
    </row>
    <row r="90" spans="1:13" ht="24.75" customHeight="1">
      <c r="A90" s="9" t="s">
        <v>36</v>
      </c>
      <c r="B90" s="47" t="s">
        <v>18</v>
      </c>
      <c r="C90" s="47"/>
      <c r="D90" s="47"/>
      <c r="E90" s="47"/>
      <c r="F90" s="47"/>
      <c r="G90" s="47"/>
      <c r="H90" s="10">
        <v>28</v>
      </c>
      <c r="I90" s="9" t="s">
        <v>26</v>
      </c>
      <c r="J90" s="13">
        <f>I106</f>
        <v>14700</v>
      </c>
      <c r="K90" s="14">
        <f>IF(J90&gt;0,TRUNC(+H90*J90),"")</f>
        <v>411600</v>
      </c>
      <c r="L90" s="75" t="s">
        <v>39</v>
      </c>
      <c r="M90" s="75"/>
    </row>
    <row r="91" spans="1:13" ht="24.75" customHeight="1">
      <c r="A91" s="9" t="s">
        <v>36</v>
      </c>
      <c r="B91" s="47" t="s">
        <v>19</v>
      </c>
      <c r="C91" s="47"/>
      <c r="D91" s="47"/>
      <c r="E91" s="47"/>
      <c r="F91" s="47"/>
      <c r="G91" s="47"/>
      <c r="H91" s="10">
        <v>14</v>
      </c>
      <c r="I91" s="9" t="s">
        <v>26</v>
      </c>
      <c r="J91" s="13">
        <f>I107</f>
        <v>12700</v>
      </c>
      <c r="K91" s="14">
        <f>IF(J91&gt;0,TRUNC(+H91*J91),"")</f>
        <v>177800</v>
      </c>
      <c r="L91" s="75" t="s">
        <v>39</v>
      </c>
      <c r="M91" s="75"/>
    </row>
    <row r="92" spans="1:13" ht="24.75" customHeight="1">
      <c r="A92" s="12"/>
      <c r="B92" s="47" t="s">
        <v>22</v>
      </c>
      <c r="C92" s="47"/>
      <c r="D92" s="47"/>
      <c r="E92" s="47"/>
      <c r="F92" s="47"/>
      <c r="G92" s="47"/>
      <c r="H92" s="10"/>
      <c r="I92" s="9"/>
      <c r="J92" s="11"/>
      <c r="K92" s="11">
        <f>SUM(K89:K91)</f>
        <v>707700</v>
      </c>
      <c r="L92" s="54"/>
      <c r="M92" s="54"/>
    </row>
    <row r="93" spans="1:13" ht="24.75" customHeight="1">
      <c r="A93" s="12"/>
      <c r="B93" s="47"/>
      <c r="C93" s="47"/>
      <c r="D93" s="47"/>
      <c r="E93" s="47"/>
      <c r="F93" s="47"/>
      <c r="G93" s="47"/>
      <c r="H93" s="10"/>
      <c r="I93" s="9"/>
      <c r="J93" s="11"/>
      <c r="K93" s="11"/>
      <c r="L93" s="54"/>
      <c r="M93" s="54"/>
    </row>
    <row r="94" spans="1:13" ht="24.75" customHeight="1">
      <c r="A94" s="9" t="s">
        <v>20</v>
      </c>
      <c r="B94" s="47" t="s">
        <v>23</v>
      </c>
      <c r="C94" s="47"/>
      <c r="D94" s="47"/>
      <c r="E94" s="47"/>
      <c r="F94" s="47"/>
      <c r="G94" s="47"/>
      <c r="H94" s="10">
        <v>1</v>
      </c>
      <c r="I94" s="9" t="s">
        <v>27</v>
      </c>
      <c r="J94" s="11"/>
      <c r="K94" s="11">
        <f>+TRUNC(K92*0.05)</f>
        <v>35385</v>
      </c>
      <c r="L94" s="54" t="s">
        <v>24</v>
      </c>
      <c r="M94" s="54"/>
    </row>
    <row r="95" spans="1:13" ht="24.75" customHeight="1">
      <c r="A95" s="12"/>
      <c r="B95" s="47"/>
      <c r="C95" s="47"/>
      <c r="D95" s="47"/>
      <c r="E95" s="47"/>
      <c r="F95" s="47"/>
      <c r="G95" s="47"/>
      <c r="H95" s="10"/>
      <c r="I95" s="12"/>
      <c r="J95" s="11"/>
      <c r="K95" s="11"/>
      <c r="L95" s="54"/>
      <c r="M95" s="54"/>
    </row>
    <row r="96" spans="1:13" ht="24.75" customHeight="1">
      <c r="A96" s="15"/>
      <c r="B96" s="51" t="s">
        <v>11</v>
      </c>
      <c r="C96" s="51"/>
      <c r="D96" s="51"/>
      <c r="E96" s="51"/>
      <c r="F96" s="51"/>
      <c r="G96" s="51"/>
      <c r="H96" s="16"/>
      <c r="I96" s="15"/>
      <c r="J96" s="17"/>
      <c r="K96" s="17">
        <f>+K87+K92+K94</f>
        <v>1467795</v>
      </c>
      <c r="L96" s="50" t="s">
        <v>10</v>
      </c>
      <c r="M96" s="50"/>
    </row>
    <row r="97" spans="1:13" ht="24.75" customHeight="1">
      <c r="A97" s="15"/>
      <c r="B97" s="51"/>
      <c r="C97" s="51"/>
      <c r="D97" s="51"/>
      <c r="E97" s="51"/>
      <c r="F97" s="51"/>
      <c r="G97" s="51"/>
      <c r="H97" s="16"/>
      <c r="I97" s="15"/>
      <c r="J97" s="17"/>
      <c r="K97" s="17">
        <f>+TRUNC(+K96/100)</f>
        <v>14677</v>
      </c>
      <c r="L97" s="50" t="s">
        <v>12</v>
      </c>
      <c r="M97" s="50"/>
    </row>
    <row r="98" spans="1:13" ht="24.75" customHeight="1">
      <c r="A98" s="52" t="s">
        <v>44</v>
      </c>
      <c r="B98" s="53"/>
      <c r="C98" s="53"/>
      <c r="D98" s="53"/>
      <c r="E98" s="53"/>
      <c r="F98" s="53"/>
      <c r="G98" s="53"/>
      <c r="H98" s="19"/>
      <c r="I98" s="19"/>
      <c r="J98" s="19"/>
      <c r="K98" s="19"/>
      <c r="L98" s="19"/>
      <c r="M98" s="36"/>
    </row>
    <row r="99" spans="1:13" ht="24.75" customHeight="1">
      <c r="A99" s="48" t="s">
        <v>45</v>
      </c>
      <c r="B99" s="49"/>
      <c r="C99" s="49"/>
      <c r="D99" s="49"/>
      <c r="E99" s="49"/>
      <c r="F99" s="49" t="s">
        <v>46</v>
      </c>
      <c r="G99" s="49"/>
      <c r="H99" s="49"/>
      <c r="I99" s="49"/>
      <c r="J99" s="49"/>
      <c r="K99" s="49"/>
      <c r="L99" s="20">
        <f>ROUNDUP((G78/1000)*(C79/1000)*100*C104*C107,1)</f>
        <v>113.8</v>
      </c>
      <c r="M99" s="37" t="s">
        <v>29</v>
      </c>
    </row>
    <row r="100" spans="1:13" ht="24.75" customHeight="1">
      <c r="A100" s="48" t="s">
        <v>33</v>
      </c>
      <c r="B100" s="49"/>
      <c r="C100" s="49"/>
      <c r="D100" s="49"/>
      <c r="E100" s="49"/>
      <c r="F100" s="49" t="s">
        <v>46</v>
      </c>
      <c r="G100" s="49"/>
      <c r="H100" s="49"/>
      <c r="I100" s="49"/>
      <c r="J100" s="49"/>
      <c r="K100" s="49"/>
      <c r="L100" s="21">
        <f>ROUNDUP((G78/1000)*(C79/1000)*100*C105*C108,1)</f>
        <v>102.39999999999999</v>
      </c>
      <c r="M100" s="37" t="s">
        <v>29</v>
      </c>
    </row>
    <row r="101" spans="1:13" ht="24.75" customHeight="1">
      <c r="A101" s="48" t="s">
        <v>14</v>
      </c>
      <c r="B101" s="49"/>
      <c r="C101" s="49"/>
      <c r="D101" s="49"/>
      <c r="E101" s="49"/>
      <c r="F101" s="49" t="s">
        <v>47</v>
      </c>
      <c r="G101" s="49"/>
      <c r="H101" s="49"/>
      <c r="I101" s="49"/>
      <c r="J101" s="49"/>
      <c r="K101" s="49"/>
      <c r="L101" s="21">
        <f>C109*C110/1000*100*C106</f>
        <v>30</v>
      </c>
      <c r="M101" s="37" t="s">
        <v>29</v>
      </c>
    </row>
    <row r="102" spans="1:13" ht="24.75" customHeight="1">
      <c r="A102" s="48" t="s">
        <v>15</v>
      </c>
      <c r="B102" s="49"/>
      <c r="C102" s="49"/>
      <c r="D102" s="49"/>
      <c r="E102" s="49"/>
      <c r="F102" s="49" t="s">
        <v>48</v>
      </c>
      <c r="G102" s="49"/>
      <c r="H102" s="49"/>
      <c r="I102" s="49"/>
      <c r="J102" s="49"/>
      <c r="K102" s="49"/>
      <c r="L102" s="20">
        <f>100/C111</f>
        <v>400</v>
      </c>
      <c r="M102" s="37" t="s">
        <v>25</v>
      </c>
    </row>
    <row r="103" spans="1:13" ht="24.75" customHeight="1">
      <c r="A103" s="38"/>
      <c r="B103" s="18"/>
      <c r="C103" s="18"/>
      <c r="D103" s="18"/>
      <c r="E103" s="18"/>
      <c r="F103" s="18"/>
      <c r="G103" s="18"/>
      <c r="H103" s="18"/>
      <c r="I103" s="18"/>
      <c r="J103" s="18"/>
      <c r="K103" s="18"/>
      <c r="L103" s="18"/>
      <c r="M103" s="34"/>
    </row>
    <row r="104" spans="1:13" ht="24.75" customHeight="1">
      <c r="A104" s="39" t="s">
        <v>49</v>
      </c>
      <c r="B104" s="40"/>
      <c r="C104" s="23">
        <v>1250</v>
      </c>
      <c r="D104" s="40" t="s">
        <v>53</v>
      </c>
      <c r="E104" s="40"/>
      <c r="F104" s="79" t="s">
        <v>65</v>
      </c>
      <c r="G104" s="79"/>
      <c r="J104" s="40"/>
      <c r="K104" s="40"/>
      <c r="L104" s="40"/>
      <c r="M104" s="34"/>
    </row>
    <row r="105" spans="1:13" ht="24.75" customHeight="1">
      <c r="A105" s="39" t="s">
        <v>50</v>
      </c>
      <c r="B105" s="40"/>
      <c r="C105" s="23">
        <v>975</v>
      </c>
      <c r="D105" s="40" t="s">
        <v>53</v>
      </c>
      <c r="E105" s="40"/>
      <c r="F105" s="76" t="s">
        <v>17</v>
      </c>
      <c r="G105" s="76"/>
      <c r="H105" s="76"/>
      <c r="I105" s="45">
        <v>16900</v>
      </c>
      <c r="J105" s="20"/>
      <c r="K105" s="20"/>
      <c r="L105" s="40"/>
      <c r="M105" s="34"/>
    </row>
    <row r="106" spans="1:13" ht="24.75" customHeight="1">
      <c r="A106" s="39" t="s">
        <v>56</v>
      </c>
      <c r="B106" s="40"/>
      <c r="C106" s="23">
        <v>2000</v>
      </c>
      <c r="D106" s="40" t="s">
        <v>53</v>
      </c>
      <c r="E106" s="40"/>
      <c r="F106" s="76" t="s">
        <v>18</v>
      </c>
      <c r="G106" s="76"/>
      <c r="H106" s="76"/>
      <c r="I106" s="45">
        <v>14700</v>
      </c>
      <c r="J106" s="20"/>
      <c r="K106" s="20"/>
      <c r="L106" s="40"/>
      <c r="M106" s="34"/>
    </row>
    <row r="107" spans="1:13" ht="24.75" customHeight="1">
      <c r="A107" s="39" t="s">
        <v>51</v>
      </c>
      <c r="B107" s="40"/>
      <c r="C107" s="23">
        <v>1.3</v>
      </c>
      <c r="D107" s="40"/>
      <c r="E107" s="40"/>
      <c r="F107" s="76" t="s">
        <v>19</v>
      </c>
      <c r="G107" s="76"/>
      <c r="H107" s="76"/>
      <c r="I107" s="45">
        <v>12700</v>
      </c>
      <c r="J107" s="20"/>
      <c r="K107" s="20"/>
      <c r="L107" s="40"/>
      <c r="M107" s="34"/>
    </row>
    <row r="108" spans="1:13" ht="24.75" customHeight="1">
      <c r="A108" s="39" t="s">
        <v>52</v>
      </c>
      <c r="B108" s="40"/>
      <c r="C108" s="23">
        <v>1.5</v>
      </c>
      <c r="D108" s="40"/>
      <c r="E108" s="40"/>
      <c r="F108" s="40"/>
      <c r="G108" s="40"/>
      <c r="H108" s="40"/>
      <c r="I108" s="40"/>
      <c r="J108" s="40"/>
      <c r="K108" s="40"/>
      <c r="L108" s="40"/>
      <c r="M108" s="34"/>
    </row>
    <row r="109" spans="1:13" ht="24.75" customHeight="1">
      <c r="A109" s="39" t="s">
        <v>54</v>
      </c>
      <c r="B109" s="40"/>
      <c r="C109" s="23">
        <v>0.15</v>
      </c>
      <c r="D109" s="40" t="s">
        <v>58</v>
      </c>
      <c r="E109" s="40"/>
      <c r="F109" s="40" t="s">
        <v>61</v>
      </c>
      <c r="G109" s="40"/>
      <c r="H109" s="40"/>
      <c r="I109" s="40"/>
      <c r="J109" s="40"/>
      <c r="K109" s="40"/>
      <c r="L109" s="40"/>
      <c r="M109" s="34"/>
    </row>
    <row r="110" spans="1:13" ht="24.75" customHeight="1">
      <c r="A110" s="39" t="s">
        <v>55</v>
      </c>
      <c r="B110" s="40"/>
      <c r="C110" s="27">
        <v>1</v>
      </c>
      <c r="D110" s="40" t="s">
        <v>62</v>
      </c>
      <c r="E110" s="40"/>
      <c r="F110" s="40"/>
      <c r="G110" s="40"/>
      <c r="H110" s="40"/>
      <c r="I110" s="40"/>
      <c r="J110" s="40"/>
      <c r="K110" s="40"/>
      <c r="L110" s="40"/>
      <c r="M110" s="34"/>
    </row>
    <row r="111" spans="1:13" ht="24.75" customHeight="1">
      <c r="A111" s="41" t="s">
        <v>57</v>
      </c>
      <c r="B111" s="42"/>
      <c r="C111" s="43">
        <v>0.25</v>
      </c>
      <c r="D111" s="42" t="s">
        <v>58</v>
      </c>
      <c r="E111" s="42"/>
      <c r="F111" s="42"/>
      <c r="G111" s="42"/>
      <c r="H111" s="42"/>
      <c r="I111" s="42"/>
      <c r="J111" s="42"/>
      <c r="K111" s="42"/>
      <c r="L111" s="42"/>
      <c r="M111" s="44"/>
    </row>
  </sheetData>
  <sheetProtection/>
  <mergeCells count="159">
    <mergeCell ref="F106:H106"/>
    <mergeCell ref="B94:G94"/>
    <mergeCell ref="L94:M94"/>
    <mergeCell ref="L95:M95"/>
    <mergeCell ref="A100:E100"/>
    <mergeCell ref="F100:K100"/>
    <mergeCell ref="L96:M96"/>
    <mergeCell ref="B97:G97"/>
    <mergeCell ref="L97:M97"/>
    <mergeCell ref="F107:H107"/>
    <mergeCell ref="A101:E101"/>
    <mergeCell ref="F101:K101"/>
    <mergeCell ref="A102:E102"/>
    <mergeCell ref="F102:K102"/>
    <mergeCell ref="A98:G98"/>
    <mergeCell ref="A99:E99"/>
    <mergeCell ref="F99:K99"/>
    <mergeCell ref="F104:G104"/>
    <mergeCell ref="F105:H105"/>
    <mergeCell ref="B92:G92"/>
    <mergeCell ref="B95:G95"/>
    <mergeCell ref="B96:G96"/>
    <mergeCell ref="B89:G89"/>
    <mergeCell ref="L89:M89"/>
    <mergeCell ref="B90:G90"/>
    <mergeCell ref="L90:M90"/>
    <mergeCell ref="L92:M92"/>
    <mergeCell ref="B93:G93"/>
    <mergeCell ref="L93:M93"/>
    <mergeCell ref="I78:M78"/>
    <mergeCell ref="C79:G79"/>
    <mergeCell ref="I79:M79"/>
    <mergeCell ref="L91:M91"/>
    <mergeCell ref="L83:M83"/>
    <mergeCell ref="B84:G84"/>
    <mergeCell ref="L84:M84"/>
    <mergeCell ref="B85:G85"/>
    <mergeCell ref="L85:M85"/>
    <mergeCell ref="B91:G91"/>
    <mergeCell ref="B87:G87"/>
    <mergeCell ref="L87:M87"/>
    <mergeCell ref="B88:G88"/>
    <mergeCell ref="L88:M88"/>
    <mergeCell ref="F70:H70"/>
    <mergeCell ref="B86:G86"/>
    <mergeCell ref="B80:H80"/>
    <mergeCell ref="I80:M80"/>
    <mergeCell ref="B82:G82"/>
    <mergeCell ref="L82:M82"/>
    <mergeCell ref="L86:M86"/>
    <mergeCell ref="B83:G83"/>
    <mergeCell ref="I77:M77"/>
    <mergeCell ref="A64:E64"/>
    <mergeCell ref="A65:E65"/>
    <mergeCell ref="F65:K65"/>
    <mergeCell ref="F67:G67"/>
    <mergeCell ref="F68:H68"/>
    <mergeCell ref="F69:H69"/>
    <mergeCell ref="A78:A79"/>
    <mergeCell ref="A75:M75"/>
    <mergeCell ref="B60:G60"/>
    <mergeCell ref="L60:M60"/>
    <mergeCell ref="A61:G61"/>
    <mergeCell ref="A62:E62"/>
    <mergeCell ref="F62:K62"/>
    <mergeCell ref="A63:E63"/>
    <mergeCell ref="F63:K63"/>
    <mergeCell ref="F64:K64"/>
    <mergeCell ref="B56:G56"/>
    <mergeCell ref="L56:M56"/>
    <mergeCell ref="B57:G57"/>
    <mergeCell ref="L57:M57"/>
    <mergeCell ref="B58:G58"/>
    <mergeCell ref="L58:M58"/>
    <mergeCell ref="L59:M59"/>
    <mergeCell ref="B59:G59"/>
    <mergeCell ref="B51:G51"/>
    <mergeCell ref="L51:M51"/>
    <mergeCell ref="B52:G52"/>
    <mergeCell ref="L52:M52"/>
    <mergeCell ref="B53:G53"/>
    <mergeCell ref="L53:M53"/>
    <mergeCell ref="B54:G54"/>
    <mergeCell ref="L54:M54"/>
    <mergeCell ref="B55:G55"/>
    <mergeCell ref="L55:M55"/>
    <mergeCell ref="B48:G48"/>
    <mergeCell ref="L48:M48"/>
    <mergeCell ref="B49:G49"/>
    <mergeCell ref="L49:M49"/>
    <mergeCell ref="B50:G50"/>
    <mergeCell ref="L50:M50"/>
    <mergeCell ref="A41:A42"/>
    <mergeCell ref="I41:M41"/>
    <mergeCell ref="C42:G42"/>
    <mergeCell ref="I42:M42"/>
    <mergeCell ref="B47:G47"/>
    <mergeCell ref="L47:M47"/>
    <mergeCell ref="B46:G46"/>
    <mergeCell ref="L46:M46"/>
    <mergeCell ref="B43:H43"/>
    <mergeCell ref="I43:M43"/>
    <mergeCell ref="A38:M38"/>
    <mergeCell ref="I40:M40"/>
    <mergeCell ref="F32:H32"/>
    <mergeCell ref="F33:H33"/>
    <mergeCell ref="F26:K26"/>
    <mergeCell ref="F31:H31"/>
    <mergeCell ref="A28:E28"/>
    <mergeCell ref="B45:G45"/>
    <mergeCell ref="L45:M45"/>
    <mergeCell ref="L16:M16"/>
    <mergeCell ref="L22:M22"/>
    <mergeCell ref="L17:M17"/>
    <mergeCell ref="L18:M18"/>
    <mergeCell ref="L20:M20"/>
    <mergeCell ref="L21:M21"/>
    <mergeCell ref="L19:M19"/>
    <mergeCell ref="F30:G30"/>
    <mergeCell ref="A1:M1"/>
    <mergeCell ref="I4:M4"/>
    <mergeCell ref="I6:M6"/>
    <mergeCell ref="B9:G9"/>
    <mergeCell ref="A4:A5"/>
    <mergeCell ref="C5:G5"/>
    <mergeCell ref="B6:H6"/>
    <mergeCell ref="B8:G8"/>
    <mergeCell ref="I3:M3"/>
    <mergeCell ref="I5:M5"/>
    <mergeCell ref="L8:M8"/>
    <mergeCell ref="L9:M9"/>
    <mergeCell ref="L10:M10"/>
    <mergeCell ref="B15:G15"/>
    <mergeCell ref="L11:M11"/>
    <mergeCell ref="L12:M12"/>
    <mergeCell ref="B10:G10"/>
    <mergeCell ref="L13:M13"/>
    <mergeCell ref="L14:M14"/>
    <mergeCell ref="L15:M15"/>
    <mergeCell ref="B21:G21"/>
    <mergeCell ref="L23:M23"/>
    <mergeCell ref="F27:K27"/>
    <mergeCell ref="F28:K28"/>
    <mergeCell ref="A27:E27"/>
    <mergeCell ref="B22:G22"/>
    <mergeCell ref="B23:G23"/>
    <mergeCell ref="A24:G24"/>
    <mergeCell ref="A25:E25"/>
    <mergeCell ref="F25:K25"/>
    <mergeCell ref="B20:G20"/>
    <mergeCell ref="A26:E26"/>
    <mergeCell ref="B11:G11"/>
    <mergeCell ref="B12:G12"/>
    <mergeCell ref="B13:G13"/>
    <mergeCell ref="B14:G14"/>
    <mergeCell ref="B18:G18"/>
    <mergeCell ref="B19:G19"/>
    <mergeCell ref="B16:G16"/>
    <mergeCell ref="B17:G17"/>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75" r:id="rId1"/>
  <rowBreaks count="2" manualBreakCount="2">
    <brk id="37" max="12" man="1"/>
    <brk id="74"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福徳塗装工業株式会社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河原健児</dc:creator>
  <cp:keywords/>
  <dc:description/>
  <cp:lastModifiedBy>kyokuto</cp:lastModifiedBy>
  <cp:lastPrinted>2013-03-27T05:54:16Z</cp:lastPrinted>
  <dcterms:created xsi:type="dcterms:W3CDTF">2000-09-01T02:31:06Z</dcterms:created>
  <dcterms:modified xsi:type="dcterms:W3CDTF">2013-03-27T05:55:14Z</dcterms:modified>
  <cp:category/>
  <cp:version/>
  <cp:contentType/>
  <cp:contentStatus/>
</cp:coreProperties>
</file>